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00" firstSheet="2" activeTab="4"/>
  </bookViews>
  <sheets>
    <sheet name="Summary Report" sheetId="1" r:id="rId1"/>
    <sheet name="Budget Line 1.1" sheetId="2" r:id="rId2"/>
    <sheet name="Budget Line 1.2" sheetId="3" r:id="rId3"/>
    <sheet name="Budget Line 1.3" sheetId="4" r:id="rId4"/>
    <sheet name="Budget Line 1.4" sheetId="5" r:id="rId5"/>
    <sheet name="Budget Line 1.5" sheetId="6" r:id="rId6"/>
    <sheet name="Budget Line 1.6" sheetId="7" r:id="rId7"/>
    <sheet name="Budget Line 1.7" sheetId="8" r:id="rId8"/>
    <sheet name="Budget Line 1.8" sheetId="9" r:id="rId9"/>
  </sheets>
  <definedNames>
    <definedName name="_xlnm.Print_Area" localSheetId="1">'Budget Line 1.1'!$A$1:$H$28</definedName>
    <definedName name="_xlnm.Print_Area" localSheetId="2">'Budget Line 1.2'!$A$1:$G$28</definedName>
    <definedName name="_xlnm.Print_Area" localSheetId="3">'Budget Line 1.3'!$A$1:$G$27</definedName>
    <definedName name="_xlnm.Print_Area" localSheetId="4">'Budget Line 1.4'!$A$1:$H$20</definedName>
    <definedName name="_xlnm.Print_Area" localSheetId="5">'Budget Line 1.5'!$A$1:$H$6</definedName>
    <definedName name="_xlnm.Print_Area" localSheetId="6">'Budget Line 1.6'!$A$1:$H$20</definedName>
    <definedName name="_xlnm.Print_Area" localSheetId="7">'Budget Line 1.7'!$A$1:$H$20</definedName>
    <definedName name="_xlnm.Print_Area" localSheetId="8">'Budget Line 1.8'!$A$1:$H$20</definedName>
    <definedName name="_xlnm.Print_Area" localSheetId="0">'Summary Report'!$A$1:$E$96</definedName>
  </definedNames>
  <calcPr fullCalcOnLoad="1"/>
</workbook>
</file>

<file path=xl/sharedStrings.xml><?xml version="1.0" encoding="utf-8"?>
<sst xmlns="http://schemas.openxmlformats.org/spreadsheetml/2006/main" count="228" uniqueCount="89">
  <si>
    <t>Date</t>
  </si>
  <si>
    <t>Supplier</t>
  </si>
  <si>
    <t>Details</t>
  </si>
  <si>
    <t>Total Expenditure</t>
  </si>
  <si>
    <t>Actual</t>
  </si>
  <si>
    <t>Reference</t>
  </si>
  <si>
    <t>Financial Report as at 16 January 2017</t>
  </si>
  <si>
    <t xml:space="preserve">NOTES: </t>
  </si>
  <si>
    <t>1. We have retained the categories of expenditure from the original project budget</t>
  </si>
  <si>
    <t>ANOTHER ROADMAP AFRICA CLUSTER 2016 - 2018</t>
  </si>
  <si>
    <t>EXPENDITURE</t>
  </si>
  <si>
    <t>Cash on Hand as at 16 January 2017</t>
  </si>
  <si>
    <t>Invited Expert</t>
  </si>
  <si>
    <t>Johannesburg Working Group</t>
  </si>
  <si>
    <t>Administration/Co-Ordination of the AR Africa Cluster</t>
  </si>
  <si>
    <t>Lubumbashi Working Group</t>
  </si>
  <si>
    <t>Maseru Working Group</t>
  </si>
  <si>
    <t>Translation of Reports</t>
  </si>
  <si>
    <t>Preparation &amp; Hosting of Colloquia</t>
  </si>
  <si>
    <t>Swiss Francs</t>
  </si>
  <si>
    <t>South African Rand</t>
  </si>
  <si>
    <t>Budget Line 1.1</t>
  </si>
  <si>
    <t>INVITED EXPERT</t>
  </si>
  <si>
    <t>Budget Line 1.2</t>
  </si>
  <si>
    <t>JOHANNESBURG WORKING GROUP</t>
  </si>
  <si>
    <t>Budget Line 1.3</t>
  </si>
  <si>
    <t>LUBUMBASHI WORKING GROUP</t>
  </si>
  <si>
    <t>MASERU WORKING GROUP</t>
  </si>
  <si>
    <t>Budget Line 1.4</t>
  </si>
  <si>
    <t>Budget Line 1.5</t>
  </si>
  <si>
    <t>ADMINISTRATION/CO-ORDINATION OF AFRICA CLUSTER</t>
  </si>
  <si>
    <t>TRANSLATION OF REPORTS</t>
  </si>
  <si>
    <t>Budget Line 1.6</t>
  </si>
  <si>
    <t>Budget Line 1.7</t>
  </si>
  <si>
    <t>PREPARATION &amp; HOSTING OF COLLOQUIA</t>
  </si>
  <si>
    <t>Sub-Total</t>
  </si>
  <si>
    <t>Forex Fee (IP699077FGN D+ CHF1000)</t>
  </si>
  <si>
    <t>Forex Fee (IP879898FGN D+ CHF2000)</t>
  </si>
  <si>
    <t>Forex Fee (bank transfer to Cairo WG, approximate)</t>
  </si>
  <si>
    <t>Nedbank</t>
  </si>
  <si>
    <t>Lineo Segoete</t>
  </si>
  <si>
    <t>Rangoato Hlasane</t>
  </si>
  <si>
    <t>Administration honorarium: Phase 2 (November 2016 - February 2017)</t>
  </si>
  <si>
    <t>Administration honorarium Phase 1 (June - October 2016)</t>
  </si>
  <si>
    <t>Administration honorarium: Phase 1 (June - October 2016)</t>
  </si>
  <si>
    <t>2. Exchange rate as at 4 January 2017 (using https://www.oanda.com/currency/converter)</t>
  </si>
  <si>
    <t xml:space="preserve">CHF1.00 = ZAR 13.4017 </t>
  </si>
  <si>
    <t>ZAR 1.00 = CHF0.07442</t>
  </si>
  <si>
    <t>Exchange Rate:</t>
  </si>
  <si>
    <t>(As at 4 January 2017)</t>
  </si>
  <si>
    <t>Hotel Quality Jardin</t>
  </si>
  <si>
    <t>Contemporary Image Collective</t>
  </si>
  <si>
    <t>Colloquium 1 (São Paolo 10/16): Hussein Tarek Hassan Airfare</t>
  </si>
  <si>
    <t>Colloquium 1 (São Paolo 10/16): Hussein Tarek Hassan Hotel</t>
  </si>
  <si>
    <t>Funded by Pro Helvetia SDC Funding Instalment 1/3</t>
  </si>
  <si>
    <t>Colloquium 1: AR Flight Hlasane São Paolo 10/16</t>
  </si>
  <si>
    <t>Colloquium 1: AR Flight Plessie São Paolo 10/16</t>
  </si>
  <si>
    <t>Colloquium 1: Hotel Quality Jardin - Plessie São Paolo 10/16</t>
  </si>
  <si>
    <t>Colloquium 1: Hotel Quality Jardin - Hlasane São Paolo 10/16</t>
  </si>
  <si>
    <t>Colloquium 1: Hotel Quality Jardin - Andrew São Paolo 10/16</t>
  </si>
  <si>
    <t>Travelstart Online</t>
  </si>
  <si>
    <t>Colloquium 1: AR Mudekereza Flight São Paolo 10/16</t>
  </si>
  <si>
    <t>Colloquium 1: AR Mudekereza Flight (Rebooked) São Paolo 10/16</t>
  </si>
  <si>
    <t>Colloquium 1: Hotel Quality Jardin - Mudekereza São Paolo 10/16</t>
  </si>
  <si>
    <t>Colloquium 1: AR Segoete Flight São Paolo 10/16</t>
  </si>
  <si>
    <t>Colloquium 1: AR Molisana Flight São Paolo 10/16</t>
  </si>
  <si>
    <t>Colloquium 1: Hotel Quality Jardin - Molisana São Paolo 10/16</t>
  </si>
  <si>
    <t>NO EXPENDITURE TO DATE</t>
  </si>
  <si>
    <t>Funded by: Pro Helvetia Johannesburg</t>
  </si>
  <si>
    <t>July 2016 - Jan 2017</t>
  </si>
  <si>
    <t>Intertwining HiStories Research Project</t>
  </si>
  <si>
    <t>Research &amp; Development Funding : Working Package 1</t>
  </si>
  <si>
    <r>
      <rPr>
        <sz val="12"/>
        <color indexed="8"/>
        <rFont val="Calibri"/>
        <family val="2"/>
      </rPr>
      <t>Kampala &amp; Nyanza</t>
    </r>
    <r>
      <rPr>
        <sz val="12"/>
        <color indexed="8"/>
        <rFont val="Calibri"/>
        <family val="2"/>
      </rPr>
      <t xml:space="preserve"> Working Group</t>
    </r>
    <r>
      <rPr>
        <sz val="12"/>
        <color indexed="8"/>
        <rFont val="Calibri"/>
        <family val="2"/>
      </rPr>
      <t>s</t>
    </r>
  </si>
  <si>
    <t>(NOT IN RECEIPT OF PRO HELVETIA FUNDING)</t>
  </si>
  <si>
    <t>KAMPALA &amp; NYANZA WORKING GROUPS (NOT IN RECEIPT OF PRO HELVETIA FUNDING)</t>
  </si>
  <si>
    <t>KAMPALA WORKING GROUP</t>
  </si>
  <si>
    <t>Description</t>
  </si>
  <si>
    <t>Notes</t>
  </si>
  <si>
    <t>NYANZA WORKING GROUP</t>
  </si>
  <si>
    <t>SUB-TOTAL</t>
  </si>
  <si>
    <t>Colloquium 1 (São Paolo)</t>
  </si>
  <si>
    <t>Research &amp; Development</t>
  </si>
  <si>
    <t>Travel &amp; Accommodation for 1 delegate</t>
  </si>
  <si>
    <t>October 2016</t>
  </si>
  <si>
    <t>Jul 2016 - Jan 2017</t>
  </si>
  <si>
    <t>Funded by External Sources</t>
  </si>
  <si>
    <t>Funded by Intertwining HiStories Research Project Working Package 1</t>
  </si>
  <si>
    <t>NO EXPENDITURE TO DATE: COLLOQUIUM 1 TOOK PLACE IN THE CONTEXT OF A MEETING OF THE INTERTWINING HISTORIES RESEARCH PROJECT, HOSTED BY THE SÃO PAOLO BIENNIAL 2016</t>
  </si>
  <si>
    <t>Budget Line 1.8</t>
  </si>
</sst>
</file>

<file path=xl/styles.xml><?xml version="1.0" encoding="utf-8"?>
<styleSheet xmlns="http://schemas.openxmlformats.org/spreadsheetml/2006/main">
  <numFmts count="15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&quot;CHF&quot;#,##0.00;[Red]\-&quot;CHF&quot;#,##0.00"/>
    <numFmt numFmtId="165" formatCode="&quot;R&quot;\ #,##0.00;[Red]&quot;R&quot;\ \-#,##0.00"/>
    <numFmt numFmtId="166" formatCode="_ * #,##0.00_ ;_ * \-#,##0.00_ ;_ * &quot;-&quot;??_ ;_ @_ "/>
    <numFmt numFmtId="167" formatCode="[$ZAR]\ #,##0.00;[Red]\-[$ZAR]\ #,##0.00"/>
    <numFmt numFmtId="168" formatCode="0.0"/>
    <numFmt numFmtId="169" formatCode="[$CHF]\ #,##0.00;[Red]\-[$CHF]\ #,##0.00"/>
    <numFmt numFmtId="170" formatCode="&quot;CHF&quot;#,##0.00"/>
  </numFmts>
  <fonts count="61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sz val="12"/>
      <color indexed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2"/>
      <color indexed="10"/>
      <name val="Calibri"/>
      <family val="0"/>
    </font>
    <font>
      <b/>
      <u val="single"/>
      <sz val="12"/>
      <color indexed="8"/>
      <name val="Calibri"/>
      <family val="0"/>
    </font>
    <font>
      <i/>
      <sz val="12"/>
      <color indexed="8"/>
      <name val="Calibri"/>
      <family val="0"/>
    </font>
    <font>
      <sz val="12"/>
      <name val="Calibri"/>
      <family val="0"/>
    </font>
    <font>
      <i/>
      <sz val="12"/>
      <name val="Calibri"/>
      <family val="0"/>
    </font>
    <font>
      <sz val="12"/>
      <color indexed="17"/>
      <name val="Calibri"/>
      <family val="0"/>
    </font>
    <font>
      <i/>
      <sz val="12"/>
      <color indexed="17"/>
      <name val="Calibri"/>
      <family val="0"/>
    </font>
    <font>
      <sz val="12"/>
      <color indexed="8"/>
      <name val="Verdana"/>
      <family val="2"/>
    </font>
    <font>
      <sz val="12"/>
      <name val="Verdana"/>
      <family val="2"/>
    </font>
    <font>
      <b/>
      <i/>
      <sz val="12"/>
      <color indexed="17"/>
      <name val="Calibri"/>
      <family val="0"/>
    </font>
    <font>
      <b/>
      <u val="single"/>
      <sz val="12"/>
      <color indexed="10"/>
      <name val="Calibri"/>
      <family val="0"/>
    </font>
    <font>
      <b/>
      <sz val="12"/>
      <color indexed="22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0"/>
    </font>
    <font>
      <b/>
      <u val="single"/>
      <sz val="12"/>
      <color theme="1"/>
      <name val="Calibri"/>
      <family val="0"/>
    </font>
    <font>
      <i/>
      <sz val="12"/>
      <color theme="1"/>
      <name val="Calibri"/>
      <family val="0"/>
    </font>
    <font>
      <b/>
      <i/>
      <sz val="12"/>
      <color theme="1"/>
      <name val="Calibri"/>
      <family val="2"/>
    </font>
    <font>
      <sz val="12"/>
      <color rgb="FF008000"/>
      <name val="Calibri"/>
      <family val="0"/>
    </font>
    <font>
      <i/>
      <sz val="12"/>
      <color rgb="FF008000"/>
      <name val="Calibri"/>
      <family val="0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i/>
      <sz val="12"/>
      <color rgb="FF008000"/>
      <name val="Calibri"/>
      <family val="0"/>
    </font>
    <font>
      <b/>
      <u val="single"/>
      <sz val="12"/>
      <color rgb="FFFF0000"/>
      <name val="Calibri"/>
      <family val="0"/>
    </font>
    <font>
      <b/>
      <sz val="12"/>
      <color theme="0" tint="-0.1499900072813034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double"/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6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8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33" borderId="0" xfId="0" applyFont="1" applyFill="1" applyBorder="1" applyAlignment="1">
      <alignment/>
    </xf>
    <xf numFmtId="0" fontId="48" fillId="33" borderId="10" xfId="0" applyFont="1" applyFill="1" applyBorder="1" applyAlignment="1">
      <alignment/>
    </xf>
    <xf numFmtId="0" fontId="50" fillId="0" borderId="0" xfId="0" applyFont="1" applyFill="1" applyBorder="1" applyAlignment="1">
      <alignment/>
    </xf>
    <xf numFmtId="168" fontId="48" fillId="0" borderId="0" xfId="0" applyNumberFormat="1" applyFont="1" applyAlignment="1">
      <alignment/>
    </xf>
    <xf numFmtId="0" fontId="51" fillId="0" borderId="0" xfId="0" applyFont="1" applyAlignment="1">
      <alignment/>
    </xf>
    <xf numFmtId="168" fontId="33" fillId="0" borderId="0" xfId="0" applyNumberFormat="1" applyFont="1" applyAlignment="1">
      <alignment/>
    </xf>
    <xf numFmtId="0" fontId="52" fillId="0" borderId="0" xfId="0" applyFont="1" applyAlignment="1">
      <alignment/>
    </xf>
    <xf numFmtId="168" fontId="52" fillId="0" borderId="0" xfId="0" applyNumberFormat="1" applyFont="1" applyAlignment="1">
      <alignment/>
    </xf>
    <xf numFmtId="0" fontId="33" fillId="0" borderId="0" xfId="0" applyFont="1" applyAlignment="1">
      <alignment/>
    </xf>
    <xf numFmtId="0" fontId="33" fillId="33" borderId="0" xfId="0" applyFont="1" applyFill="1" applyBorder="1" applyAlignment="1">
      <alignment/>
    </xf>
    <xf numFmtId="0" fontId="33" fillId="0" borderId="0" xfId="0" applyFont="1" applyBorder="1" applyAlignment="1">
      <alignment/>
    </xf>
    <xf numFmtId="0" fontId="33" fillId="33" borderId="10" xfId="0" applyFont="1" applyFill="1" applyBorder="1" applyAlignment="1">
      <alignment/>
    </xf>
    <xf numFmtId="166" fontId="33" fillId="0" borderId="0" xfId="42" applyFont="1" applyBorder="1" applyAlignment="1">
      <alignment/>
    </xf>
    <xf numFmtId="0" fontId="49" fillId="0" borderId="0" xfId="0" applyFont="1" applyFill="1" applyAlignment="1">
      <alignment/>
    </xf>
    <xf numFmtId="166" fontId="49" fillId="0" borderId="0" xfId="42" applyFont="1" applyFill="1" applyBorder="1" applyAlignment="1">
      <alignment/>
    </xf>
    <xf numFmtId="167" fontId="33" fillId="0" borderId="11" xfId="42" applyNumberFormat="1" applyFont="1" applyBorder="1" applyAlignment="1">
      <alignment horizontal="right"/>
    </xf>
    <xf numFmtId="167" fontId="33" fillId="0" borderId="11" xfId="42" applyNumberFormat="1" applyFont="1" applyFill="1" applyBorder="1" applyAlignment="1">
      <alignment horizontal="right"/>
    </xf>
    <xf numFmtId="166" fontId="33" fillId="0" borderId="0" xfId="0" applyNumberFormat="1" applyFont="1" applyAlignment="1">
      <alignment/>
    </xf>
    <xf numFmtId="167" fontId="33" fillId="0" borderId="12" xfId="42" applyNumberFormat="1" applyFont="1" applyBorder="1" applyAlignment="1">
      <alignment horizontal="right"/>
    </xf>
    <xf numFmtId="166" fontId="33" fillId="0" borderId="0" xfId="42" applyFont="1" applyAlignment="1">
      <alignment/>
    </xf>
    <xf numFmtId="166" fontId="53" fillId="0" borderId="0" xfId="42" applyFont="1" applyBorder="1" applyAlignment="1">
      <alignment/>
    </xf>
    <xf numFmtId="167" fontId="33" fillId="0" borderId="13" xfId="0" applyNumberFormat="1" applyFont="1" applyBorder="1" applyAlignment="1">
      <alignment horizontal="right"/>
    </xf>
    <xf numFmtId="167" fontId="52" fillId="0" borderId="12" xfId="42" applyNumberFormat="1" applyFont="1" applyBorder="1" applyAlignment="1">
      <alignment horizontal="right"/>
    </xf>
    <xf numFmtId="164" fontId="48" fillId="0" borderId="14" xfId="0" applyNumberFormat="1" applyFont="1" applyBorder="1" applyAlignment="1">
      <alignment/>
    </xf>
    <xf numFmtId="167" fontId="48" fillId="0" borderId="14" xfId="0" applyNumberFormat="1" applyFont="1" applyBorder="1" applyAlignment="1">
      <alignment/>
    </xf>
    <xf numFmtId="0" fontId="33" fillId="33" borderId="0" xfId="0" applyFont="1" applyFill="1" applyBorder="1" applyAlignment="1">
      <alignment horizontal="right"/>
    </xf>
    <xf numFmtId="0" fontId="33" fillId="33" borderId="10" xfId="0" applyFont="1" applyFill="1" applyBorder="1" applyAlignment="1">
      <alignment horizontal="right"/>
    </xf>
    <xf numFmtId="0" fontId="33" fillId="0" borderId="0" xfId="0" applyFont="1" applyAlignment="1">
      <alignment horizontal="right"/>
    </xf>
    <xf numFmtId="0" fontId="49" fillId="0" borderId="0" xfId="0" applyFont="1" applyFill="1" applyAlignment="1">
      <alignment horizontal="right"/>
    </xf>
    <xf numFmtId="0" fontId="53" fillId="0" borderId="0" xfId="0" applyFont="1" applyAlignment="1">
      <alignment horizontal="right"/>
    </xf>
    <xf numFmtId="0" fontId="48" fillId="0" borderId="0" xfId="0" applyFont="1" applyAlignment="1">
      <alignment horizontal="right"/>
    </xf>
    <xf numFmtId="164" fontId="33" fillId="0" borderId="0" xfId="42" applyNumberFormat="1" applyFont="1" applyBorder="1" applyAlignment="1">
      <alignment horizontal="right"/>
    </xf>
    <xf numFmtId="167" fontId="33" fillId="0" borderId="0" xfId="42" applyNumberFormat="1" applyFont="1" applyBorder="1" applyAlignment="1">
      <alignment horizontal="right"/>
    </xf>
    <xf numFmtId="164" fontId="52" fillId="0" borderId="0" xfId="42" applyNumberFormat="1" applyFont="1" applyBorder="1" applyAlignment="1">
      <alignment horizontal="right"/>
    </xf>
    <xf numFmtId="167" fontId="52" fillId="0" borderId="0" xfId="42" applyNumberFormat="1" applyFont="1" applyBorder="1" applyAlignment="1">
      <alignment horizontal="right"/>
    </xf>
    <xf numFmtId="167" fontId="48" fillId="0" borderId="14" xfId="42" applyNumberFormat="1" applyFont="1" applyBorder="1" applyAlignment="1">
      <alignment/>
    </xf>
    <xf numFmtId="0" fontId="52" fillId="0" borderId="0" xfId="0" applyFont="1" applyAlignment="1">
      <alignment horizontal="right"/>
    </xf>
    <xf numFmtId="0" fontId="52" fillId="0" borderId="15" xfId="0" applyFont="1" applyBorder="1" applyAlignment="1">
      <alignment horizontal="center"/>
    </xf>
    <xf numFmtId="0" fontId="12" fillId="0" borderId="0" xfId="0" applyFont="1" applyAlignment="1">
      <alignment/>
    </xf>
    <xf numFmtId="169" fontId="48" fillId="0" borderId="14" xfId="42" applyNumberFormat="1" applyFont="1" applyBorder="1" applyAlignment="1">
      <alignment/>
    </xf>
    <xf numFmtId="0" fontId="48" fillId="33" borderId="0" xfId="0" applyFont="1" applyFill="1" applyAlignment="1">
      <alignment/>
    </xf>
    <xf numFmtId="164" fontId="54" fillId="0" borderId="16" xfId="42" applyNumberFormat="1" applyFont="1" applyBorder="1" applyAlignment="1">
      <alignment horizontal="right"/>
    </xf>
    <xf numFmtId="164" fontId="54" fillId="0" borderId="16" xfId="42" applyNumberFormat="1" applyFont="1" applyFill="1" applyBorder="1" applyAlignment="1">
      <alignment horizontal="right"/>
    </xf>
    <xf numFmtId="0" fontId="55" fillId="0" borderId="17" xfId="0" applyFont="1" applyBorder="1" applyAlignment="1">
      <alignment horizontal="right"/>
    </xf>
    <xf numFmtId="164" fontId="54" fillId="0" borderId="18" xfId="42" applyNumberFormat="1" applyFont="1" applyFill="1" applyBorder="1" applyAlignment="1">
      <alignment horizontal="right"/>
    </xf>
    <xf numFmtId="164" fontId="55" fillId="0" borderId="19" xfId="42" applyNumberFormat="1" applyFont="1" applyBorder="1" applyAlignment="1">
      <alignment horizontal="right"/>
    </xf>
    <xf numFmtId="0" fontId="33" fillId="0" borderId="0" xfId="0" applyFont="1" applyAlignment="1">
      <alignment horizontal="right"/>
    </xf>
    <xf numFmtId="0" fontId="48" fillId="0" borderId="15" xfId="0" applyFont="1" applyBorder="1" applyAlignment="1">
      <alignment/>
    </xf>
    <xf numFmtId="0" fontId="56" fillId="0" borderId="15" xfId="0" applyFont="1" applyBorder="1" applyAlignment="1">
      <alignment horizontal="right"/>
    </xf>
    <xf numFmtId="0" fontId="33" fillId="0" borderId="0" xfId="0" applyFont="1" applyAlignment="1">
      <alignment/>
    </xf>
    <xf numFmtId="0" fontId="33" fillId="0" borderId="0" xfId="0" applyFont="1" applyBorder="1" applyAlignment="1">
      <alignment/>
    </xf>
    <xf numFmtId="0" fontId="15" fillId="0" borderId="20" xfId="46" applyFont="1" applyFill="1" applyBorder="1">
      <alignment/>
      <protection/>
    </xf>
    <xf numFmtId="0" fontId="33" fillId="0" borderId="20" xfId="0" applyFont="1" applyBorder="1" applyAlignment="1">
      <alignment/>
    </xf>
    <xf numFmtId="167" fontId="11" fillId="0" borderId="20" xfId="0" applyNumberFormat="1" applyFont="1" applyBorder="1" applyAlignment="1">
      <alignment/>
    </xf>
    <xf numFmtId="0" fontId="15" fillId="0" borderId="11" xfId="46" applyFont="1" applyFill="1" applyBorder="1">
      <alignment/>
      <protection/>
    </xf>
    <xf numFmtId="0" fontId="33" fillId="0" borderId="11" xfId="0" applyFont="1" applyBorder="1" applyAlignment="1">
      <alignment/>
    </xf>
    <xf numFmtId="167" fontId="11" fillId="0" borderId="11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14" fontId="16" fillId="0" borderId="11" xfId="0" applyNumberFormat="1" applyFont="1" applyFill="1" applyBorder="1" applyAlignment="1">
      <alignment horizontal="right"/>
    </xf>
    <xf numFmtId="0" fontId="33" fillId="0" borderId="11" xfId="0" applyFont="1" applyFill="1" applyBorder="1" applyAlignment="1">
      <alignment/>
    </xf>
    <xf numFmtId="167" fontId="57" fillId="0" borderId="11" xfId="0" applyNumberFormat="1" applyFont="1" applyBorder="1" applyAlignment="1">
      <alignment/>
    </xf>
    <xf numFmtId="4" fontId="33" fillId="0" borderId="0" xfId="0" applyNumberFormat="1" applyFont="1" applyBorder="1" applyAlignment="1">
      <alignment/>
    </xf>
    <xf numFmtId="0" fontId="33" fillId="0" borderId="0" xfId="0" applyFont="1" applyFill="1" applyBorder="1" applyAlignment="1">
      <alignment/>
    </xf>
    <xf numFmtId="14" fontId="1" fillId="0" borderId="15" xfId="46" applyNumberFormat="1" applyFont="1" applyBorder="1" applyAlignment="1">
      <alignment horizontal="right"/>
      <protection/>
    </xf>
    <xf numFmtId="0" fontId="1" fillId="0" borderId="15" xfId="46" applyFont="1" applyBorder="1">
      <alignment/>
      <protection/>
    </xf>
    <xf numFmtId="167" fontId="56" fillId="0" borderId="15" xfId="0" applyNumberFormat="1" applyFont="1" applyBorder="1" applyAlignment="1">
      <alignment/>
    </xf>
    <xf numFmtId="0" fontId="1" fillId="0" borderId="20" xfId="46" applyFont="1" applyFill="1" applyBorder="1">
      <alignment/>
      <protection/>
    </xf>
    <xf numFmtId="0" fontId="1" fillId="0" borderId="11" xfId="46" applyFont="1" applyFill="1" applyBorder="1">
      <alignment/>
      <protection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11" xfId="0" applyNumberFormat="1" applyFont="1" applyFill="1" applyBorder="1" applyAlignment="1">
      <alignment horizontal="right"/>
    </xf>
    <xf numFmtId="0" fontId="58" fillId="0" borderId="15" xfId="0" applyFont="1" applyBorder="1" applyAlignment="1">
      <alignment horizontal="right"/>
    </xf>
    <xf numFmtId="164" fontId="55" fillId="0" borderId="20" xfId="0" applyNumberFormat="1" applyFont="1" applyBorder="1" applyAlignment="1">
      <alignment/>
    </xf>
    <xf numFmtId="164" fontId="55" fillId="0" borderId="11" xfId="0" applyNumberFormat="1" applyFont="1" applyBorder="1" applyAlignment="1">
      <alignment/>
    </xf>
    <xf numFmtId="164" fontId="55" fillId="0" borderId="13" xfId="0" applyNumberFormat="1" applyFont="1" applyBorder="1" applyAlignment="1">
      <alignment/>
    </xf>
    <xf numFmtId="164" fontId="58" fillId="0" borderId="15" xfId="0" applyNumberFormat="1" applyFont="1" applyBorder="1" applyAlignment="1">
      <alignment/>
    </xf>
    <xf numFmtId="0" fontId="33" fillId="33" borderId="0" xfId="0" applyFont="1" applyFill="1" applyAlignment="1">
      <alignment/>
    </xf>
    <xf numFmtId="0" fontId="56" fillId="34" borderId="0" xfId="0" applyFont="1" applyFill="1" applyAlignment="1">
      <alignment/>
    </xf>
    <xf numFmtId="0" fontId="58" fillId="33" borderId="0" xfId="0" applyFont="1" applyFill="1" applyAlignment="1">
      <alignment/>
    </xf>
    <xf numFmtId="47" fontId="56" fillId="34" borderId="0" xfId="0" applyNumberFormat="1" applyFont="1" applyFill="1" applyAlignment="1">
      <alignment/>
    </xf>
    <xf numFmtId="0" fontId="55" fillId="33" borderId="0" xfId="0" applyFont="1" applyFill="1" applyAlignment="1">
      <alignment/>
    </xf>
    <xf numFmtId="0" fontId="48" fillId="33" borderId="21" xfId="0" applyFont="1" applyFill="1" applyBorder="1" applyAlignment="1">
      <alignment/>
    </xf>
    <xf numFmtId="0" fontId="33" fillId="33" borderId="21" xfId="0" applyFont="1" applyFill="1" applyBorder="1" applyAlignment="1">
      <alignment/>
    </xf>
    <xf numFmtId="166" fontId="33" fillId="0" borderId="0" xfId="42" applyFont="1" applyAlignment="1">
      <alignment/>
    </xf>
    <xf numFmtId="0" fontId="48" fillId="0" borderId="15" xfId="0" applyFont="1" applyBorder="1" applyAlignment="1">
      <alignment horizontal="right"/>
    </xf>
    <xf numFmtId="0" fontId="11" fillId="0" borderId="20" xfId="0" applyFont="1" applyFill="1" applyBorder="1" applyAlignment="1">
      <alignment/>
    </xf>
    <xf numFmtId="167" fontId="11" fillId="0" borderId="20" xfId="42" applyNumberFormat="1" applyFont="1" applyFill="1" applyBorder="1" applyAlignment="1">
      <alignment/>
    </xf>
    <xf numFmtId="15" fontId="33" fillId="0" borderId="11" xfId="0" applyNumberFormat="1" applyFont="1" applyFill="1" applyBorder="1" applyAlignment="1">
      <alignment/>
    </xf>
    <xf numFmtId="0" fontId="11" fillId="0" borderId="11" xfId="0" applyFont="1" applyFill="1" applyBorder="1" applyAlignment="1">
      <alignment/>
    </xf>
    <xf numFmtId="167" fontId="11" fillId="0" borderId="11" xfId="42" applyNumberFormat="1" applyFont="1" applyFill="1" applyBorder="1" applyAlignment="1">
      <alignment/>
    </xf>
    <xf numFmtId="0" fontId="33" fillId="0" borderId="0" xfId="0" applyFont="1" applyFill="1" applyAlignment="1">
      <alignment/>
    </xf>
    <xf numFmtId="0" fontId="11" fillId="0" borderId="11" xfId="0" applyFont="1" applyFill="1" applyBorder="1" applyAlignment="1" quotePrefix="1">
      <alignment/>
    </xf>
    <xf numFmtId="0" fontId="33" fillId="0" borderId="11" xfId="0" applyFont="1" applyFill="1" applyBorder="1" applyAlignment="1" quotePrefix="1">
      <alignment/>
    </xf>
    <xf numFmtId="167" fontId="33" fillId="0" borderId="11" xfId="42" applyNumberFormat="1" applyFont="1" applyFill="1" applyBorder="1" applyAlignment="1">
      <alignment/>
    </xf>
    <xf numFmtId="15" fontId="33" fillId="0" borderId="13" xfId="0" applyNumberFormat="1" applyFont="1" applyFill="1" applyBorder="1" applyAlignment="1">
      <alignment/>
    </xf>
    <xf numFmtId="0" fontId="33" fillId="0" borderId="13" xfId="0" applyFont="1" applyFill="1" applyBorder="1" applyAlignment="1">
      <alignment/>
    </xf>
    <xf numFmtId="167" fontId="33" fillId="0" borderId="13" xfId="42" applyNumberFormat="1" applyFont="1" applyFill="1" applyBorder="1" applyAlignment="1">
      <alignment/>
    </xf>
    <xf numFmtId="15" fontId="33" fillId="0" borderId="15" xfId="0" applyNumberFormat="1" applyFont="1" applyFill="1" applyBorder="1" applyAlignment="1">
      <alignment/>
    </xf>
    <xf numFmtId="0" fontId="33" fillId="0" borderId="15" xfId="0" applyFont="1" applyFill="1" applyBorder="1" applyAlignment="1">
      <alignment/>
    </xf>
    <xf numFmtId="167" fontId="48" fillId="0" borderId="15" xfId="42" applyNumberFormat="1" applyFont="1" applyFill="1" applyBorder="1" applyAlignment="1">
      <alignment/>
    </xf>
    <xf numFmtId="14" fontId="33" fillId="0" borderId="0" xfId="0" applyNumberFormat="1" applyFont="1" applyAlignment="1">
      <alignment/>
    </xf>
    <xf numFmtId="0" fontId="55" fillId="33" borderId="21" xfId="0" applyFont="1" applyFill="1" applyBorder="1" applyAlignment="1">
      <alignment/>
    </xf>
    <xf numFmtId="0" fontId="55" fillId="0" borderId="0" xfId="0" applyFont="1" applyAlignment="1">
      <alignment/>
    </xf>
    <xf numFmtId="164" fontId="55" fillId="0" borderId="11" xfId="42" applyNumberFormat="1" applyFont="1" applyFill="1" applyBorder="1" applyAlignment="1">
      <alignment/>
    </xf>
    <xf numFmtId="164" fontId="55" fillId="0" borderId="13" xfId="42" applyNumberFormat="1" applyFont="1" applyFill="1" applyBorder="1" applyAlignment="1">
      <alignment/>
    </xf>
    <xf numFmtId="164" fontId="58" fillId="0" borderId="15" xfId="42" applyNumberFormat="1" applyFont="1" applyFill="1" applyBorder="1" applyAlignment="1">
      <alignment/>
    </xf>
    <xf numFmtId="0" fontId="55" fillId="0" borderId="0" xfId="0" applyFont="1" applyFill="1" applyAlignment="1">
      <alignment/>
    </xf>
    <xf numFmtId="164" fontId="55" fillId="0" borderId="0" xfId="0" applyNumberFormat="1" applyFont="1" applyAlignment="1">
      <alignment/>
    </xf>
    <xf numFmtId="0" fontId="33" fillId="33" borderId="0" xfId="0" applyFont="1" applyFill="1" applyAlignment="1">
      <alignment horizontal="right"/>
    </xf>
    <xf numFmtId="167" fontId="48" fillId="33" borderId="0" xfId="0" applyNumberFormat="1" applyFont="1" applyFill="1" applyAlignment="1">
      <alignment horizontal="right"/>
    </xf>
    <xf numFmtId="167" fontId="33" fillId="33" borderId="0" xfId="0" applyNumberFormat="1" applyFont="1" applyFill="1" applyAlignment="1">
      <alignment horizontal="right"/>
    </xf>
    <xf numFmtId="14" fontId="57" fillId="0" borderId="0" xfId="0" applyNumberFormat="1" applyFont="1" applyAlignment="1">
      <alignment/>
    </xf>
    <xf numFmtId="0" fontId="57" fillId="0" borderId="0" xfId="0" applyFont="1" applyAlignment="1">
      <alignment/>
    </xf>
    <xf numFmtId="165" fontId="58" fillId="0" borderId="0" xfId="0" applyNumberFormat="1" applyFont="1" applyAlignment="1">
      <alignment horizontal="left"/>
    </xf>
    <xf numFmtId="0" fontId="58" fillId="0" borderId="22" xfId="0" applyFont="1" applyBorder="1" applyAlignment="1">
      <alignment horizontal="right"/>
    </xf>
    <xf numFmtId="0" fontId="33" fillId="0" borderId="20" xfId="0" applyFont="1" applyBorder="1" applyAlignment="1" quotePrefix="1">
      <alignment/>
    </xf>
    <xf numFmtId="164" fontId="55" fillId="0" borderId="23" xfId="0" applyNumberFormat="1" applyFont="1" applyBorder="1" applyAlignment="1">
      <alignment/>
    </xf>
    <xf numFmtId="0" fontId="33" fillId="0" borderId="11" xfId="0" applyFont="1" applyBorder="1" applyAlignment="1" quotePrefix="1">
      <alignment/>
    </xf>
    <xf numFmtId="164" fontId="55" fillId="0" borderId="24" xfId="0" applyNumberFormat="1" applyFont="1" applyBorder="1" applyAlignment="1">
      <alignment/>
    </xf>
    <xf numFmtId="0" fontId="33" fillId="0" borderId="13" xfId="0" applyFont="1" applyBorder="1" applyAlignment="1" quotePrefix="1">
      <alignment/>
    </xf>
    <xf numFmtId="0" fontId="33" fillId="0" borderId="13" xfId="0" applyFont="1" applyBorder="1" applyAlignment="1">
      <alignment/>
    </xf>
    <xf numFmtId="167" fontId="57" fillId="0" borderId="13" xfId="0" applyNumberFormat="1" applyFont="1" applyBorder="1" applyAlignment="1">
      <alignment/>
    </xf>
    <xf numFmtId="164" fontId="55" fillId="0" borderId="25" xfId="0" applyNumberFormat="1" applyFont="1" applyBorder="1" applyAlignment="1">
      <alignment/>
    </xf>
    <xf numFmtId="0" fontId="33" fillId="0" borderId="15" xfId="0" applyFont="1" applyBorder="1" applyAlignment="1" quotePrefix="1">
      <alignment/>
    </xf>
    <xf numFmtId="0" fontId="33" fillId="0" borderId="15" xfId="0" applyFont="1" applyBorder="1" applyAlignment="1">
      <alignment/>
    </xf>
    <xf numFmtId="167" fontId="56" fillId="0" borderId="13" xfId="0" applyNumberFormat="1" applyFont="1" applyBorder="1" applyAlignment="1">
      <alignment/>
    </xf>
    <xf numFmtId="164" fontId="58" fillId="0" borderId="25" xfId="0" applyNumberFormat="1" applyFont="1" applyBorder="1" applyAlignment="1">
      <alignment/>
    </xf>
    <xf numFmtId="14" fontId="1" fillId="0" borderId="0" xfId="46" applyNumberFormat="1" applyFont="1" applyFill="1" applyAlignment="1">
      <alignment horizontal="right"/>
      <protection/>
    </xf>
    <xf numFmtId="0" fontId="1" fillId="0" borderId="0" xfId="46" applyFont="1" applyFill="1">
      <alignment/>
      <protection/>
    </xf>
    <xf numFmtId="0" fontId="3" fillId="0" borderId="0" xfId="46" applyFont="1" applyFill="1" applyBorder="1" applyAlignment="1" quotePrefix="1">
      <alignment horizontal="center"/>
      <protection/>
    </xf>
    <xf numFmtId="4" fontId="55" fillId="0" borderId="0" xfId="46" applyNumberFormat="1" applyFont="1" applyFill="1">
      <alignment/>
      <protection/>
    </xf>
    <xf numFmtId="0" fontId="33" fillId="33" borderId="21" xfId="0" applyFont="1" applyFill="1" applyBorder="1" applyAlignment="1">
      <alignment horizontal="right"/>
    </xf>
    <xf numFmtId="167" fontId="11" fillId="0" borderId="20" xfId="0" applyNumberFormat="1" applyFont="1" applyBorder="1" applyAlignment="1">
      <alignment horizontal="right"/>
    </xf>
    <xf numFmtId="167" fontId="11" fillId="0" borderId="11" xfId="0" applyNumberFormat="1" applyFont="1" applyBorder="1" applyAlignment="1">
      <alignment horizontal="right"/>
    </xf>
    <xf numFmtId="167" fontId="57" fillId="0" borderId="11" xfId="0" applyNumberFormat="1" applyFont="1" applyBorder="1" applyAlignment="1">
      <alignment horizontal="right"/>
    </xf>
    <xf numFmtId="167" fontId="57" fillId="0" borderId="13" xfId="0" applyNumberFormat="1" applyFont="1" applyBorder="1" applyAlignment="1">
      <alignment horizontal="right"/>
    </xf>
    <xf numFmtId="167" fontId="56" fillId="0" borderId="13" xfId="0" applyNumberFormat="1" applyFont="1" applyBorder="1" applyAlignment="1">
      <alignment horizontal="right"/>
    </xf>
    <xf numFmtId="4" fontId="3" fillId="0" borderId="0" xfId="46" applyNumberFormat="1" applyFont="1" applyFill="1" applyAlignment="1">
      <alignment horizontal="right"/>
      <protection/>
    </xf>
    <xf numFmtId="4" fontId="4" fillId="0" borderId="0" xfId="46" applyNumberFormat="1" applyFont="1" applyFill="1" applyAlignment="1">
      <alignment horizontal="right"/>
      <protection/>
    </xf>
    <xf numFmtId="4" fontId="1" fillId="0" borderId="0" xfId="46" applyNumberFormat="1" applyFont="1" applyFill="1" applyAlignment="1">
      <alignment horizontal="right"/>
      <protection/>
    </xf>
    <xf numFmtId="0" fontId="33" fillId="0" borderId="16" xfId="0" applyFont="1" applyBorder="1" applyAlignment="1">
      <alignment/>
    </xf>
    <xf numFmtId="0" fontId="48" fillId="0" borderId="0" xfId="0" applyFont="1" applyFill="1" applyAlignment="1">
      <alignment/>
    </xf>
    <xf numFmtId="167" fontId="33" fillId="33" borderId="21" xfId="0" applyNumberFormat="1" applyFont="1" applyFill="1" applyBorder="1" applyAlignment="1">
      <alignment horizontal="right"/>
    </xf>
    <xf numFmtId="0" fontId="33" fillId="0" borderId="21" xfId="0" applyFont="1" applyFill="1" applyBorder="1" applyAlignment="1">
      <alignment/>
    </xf>
    <xf numFmtId="167" fontId="33" fillId="0" borderId="0" xfId="0" applyNumberFormat="1" applyFont="1" applyAlignment="1">
      <alignment horizontal="right"/>
    </xf>
    <xf numFmtId="166" fontId="58" fillId="0" borderId="0" xfId="42" applyFont="1" applyBorder="1" applyAlignment="1">
      <alignment/>
    </xf>
    <xf numFmtId="166" fontId="48" fillId="0" borderId="0" xfId="42" applyFont="1" applyBorder="1" applyAlignment="1">
      <alignment/>
    </xf>
    <xf numFmtId="167" fontId="48" fillId="0" borderId="0" xfId="0" applyNumberFormat="1" applyFont="1" applyAlignment="1">
      <alignment horizontal="right"/>
    </xf>
    <xf numFmtId="167" fontId="48" fillId="0" borderId="15" xfId="0" applyNumberFormat="1" applyFont="1" applyBorder="1" applyAlignment="1">
      <alignment horizontal="right"/>
    </xf>
    <xf numFmtId="167" fontId="11" fillId="0" borderId="20" xfId="42" applyNumberFormat="1" applyFont="1" applyFill="1" applyBorder="1" applyAlignment="1">
      <alignment horizontal="right"/>
    </xf>
    <xf numFmtId="167" fontId="11" fillId="0" borderId="11" xfId="42" applyNumberFormat="1" applyFont="1" applyFill="1" applyBorder="1" applyAlignment="1">
      <alignment horizontal="right"/>
    </xf>
    <xf numFmtId="167" fontId="33" fillId="0" borderId="11" xfId="42" applyNumberFormat="1" applyFont="1" applyFill="1" applyBorder="1" applyAlignment="1">
      <alignment horizontal="right"/>
    </xf>
    <xf numFmtId="167" fontId="33" fillId="0" borderId="13" xfId="42" applyNumberFormat="1" applyFont="1" applyFill="1" applyBorder="1" applyAlignment="1">
      <alignment horizontal="right"/>
    </xf>
    <xf numFmtId="167" fontId="48" fillId="0" borderId="15" xfId="42" applyNumberFormat="1" applyFont="1" applyFill="1" applyBorder="1" applyAlignment="1">
      <alignment horizontal="right"/>
    </xf>
    <xf numFmtId="0" fontId="1" fillId="0" borderId="0" xfId="46" applyFont="1" applyFill="1" applyBorder="1" applyAlignment="1" quotePrefix="1">
      <alignment horizontal="center"/>
      <protection/>
    </xf>
    <xf numFmtId="167" fontId="3" fillId="0" borderId="0" xfId="46" applyNumberFormat="1" applyFont="1" applyFill="1" applyAlignment="1">
      <alignment horizontal="right"/>
      <protection/>
    </xf>
    <xf numFmtId="0" fontId="1" fillId="0" borderId="0" xfId="46" applyFont="1" applyFill="1" applyAlignment="1">
      <alignment horizontal="center"/>
      <protection/>
    </xf>
    <xf numFmtId="165" fontId="48" fillId="0" borderId="0" xfId="0" applyNumberFormat="1" applyFont="1" applyAlignment="1">
      <alignment horizontal="left"/>
    </xf>
    <xf numFmtId="14" fontId="16" fillId="0" borderId="20" xfId="0" applyNumberFormat="1" applyFont="1" applyFill="1" applyBorder="1" applyAlignment="1">
      <alignment horizontal="right"/>
    </xf>
    <xf numFmtId="0" fontId="16" fillId="0" borderId="11" xfId="46" applyFont="1" applyFill="1" applyBorder="1">
      <alignment/>
      <protection/>
    </xf>
    <xf numFmtId="0" fontId="33" fillId="0" borderId="13" xfId="0" applyFont="1" applyFill="1" applyBorder="1" applyAlignment="1">
      <alignment horizontal="center"/>
    </xf>
    <xf numFmtId="0" fontId="3" fillId="0" borderId="15" xfId="46" applyFont="1" applyBorder="1" applyAlignment="1">
      <alignment horizontal="right"/>
      <protection/>
    </xf>
    <xf numFmtId="0" fontId="59" fillId="0" borderId="0" xfId="0" applyFont="1" applyAlignment="1">
      <alignment horizontal="center"/>
    </xf>
    <xf numFmtId="167" fontId="56" fillId="0" borderId="15" xfId="0" applyNumberFormat="1" applyFont="1" applyBorder="1" applyAlignment="1">
      <alignment horizontal="right"/>
    </xf>
    <xf numFmtId="0" fontId="33" fillId="0" borderId="11" xfId="0" applyFont="1" applyBorder="1" applyAlignment="1">
      <alignment/>
    </xf>
    <xf numFmtId="0" fontId="33" fillId="0" borderId="0" xfId="0" applyFont="1" applyAlignment="1">
      <alignment/>
    </xf>
    <xf numFmtId="0" fontId="60" fillId="0" borderId="0" xfId="0" applyFont="1" applyAlignment="1">
      <alignment/>
    </xf>
    <xf numFmtId="167" fontId="33" fillId="0" borderId="20" xfId="0" applyNumberFormat="1" applyFont="1" applyBorder="1" applyAlignment="1">
      <alignment horizontal="right"/>
    </xf>
    <xf numFmtId="170" fontId="55" fillId="0" borderId="26" xfId="0" applyNumberFormat="1" applyFont="1" applyBorder="1" applyAlignment="1">
      <alignment/>
    </xf>
    <xf numFmtId="0" fontId="33" fillId="0" borderId="16" xfId="0" applyFont="1" applyBorder="1" applyAlignment="1">
      <alignment/>
    </xf>
    <xf numFmtId="14" fontId="33" fillId="0" borderId="24" xfId="0" applyNumberFormat="1" applyFont="1" applyBorder="1" applyAlignment="1">
      <alignment/>
    </xf>
    <xf numFmtId="0" fontId="33" fillId="0" borderId="27" xfId="0" applyFont="1" applyBorder="1" applyAlignment="1">
      <alignment/>
    </xf>
    <xf numFmtId="0" fontId="33" fillId="0" borderId="23" xfId="0" applyFont="1" applyBorder="1" applyAlignment="1">
      <alignment/>
    </xf>
    <xf numFmtId="49" fontId="33" fillId="0" borderId="23" xfId="0" applyNumberFormat="1" applyFont="1" applyBorder="1" applyAlignment="1">
      <alignment/>
    </xf>
    <xf numFmtId="167" fontId="33" fillId="0" borderId="0" xfId="0" applyNumberFormat="1" applyFont="1" applyAlignment="1">
      <alignment/>
    </xf>
    <xf numFmtId="164" fontId="33" fillId="0" borderId="16" xfId="0" applyNumberFormat="1" applyFont="1" applyBorder="1" applyAlignment="1">
      <alignment/>
    </xf>
    <xf numFmtId="167" fontId="33" fillId="0" borderId="24" xfId="42" applyNumberFormat="1" applyFont="1" applyBorder="1" applyAlignment="1">
      <alignment/>
    </xf>
    <xf numFmtId="164" fontId="33" fillId="0" borderId="19" xfId="0" applyNumberFormat="1" applyFont="1" applyBorder="1" applyAlignment="1">
      <alignment/>
    </xf>
    <xf numFmtId="167" fontId="33" fillId="0" borderId="28" xfId="0" applyNumberFormat="1" applyFont="1" applyBorder="1" applyAlignment="1">
      <alignment/>
    </xf>
    <xf numFmtId="164" fontId="48" fillId="0" borderId="26" xfId="0" applyNumberFormat="1" applyFont="1" applyBorder="1" applyAlignment="1">
      <alignment/>
    </xf>
    <xf numFmtId="167" fontId="48" fillId="0" borderId="23" xfId="0" applyNumberFormat="1" applyFont="1" applyBorder="1" applyAlignment="1">
      <alignment/>
    </xf>
    <xf numFmtId="0" fontId="59" fillId="0" borderId="0" xfId="0" applyFont="1" applyAlignment="1">
      <alignment horizontal="center" wrapText="1"/>
    </xf>
    <xf numFmtId="0" fontId="33" fillId="33" borderId="0" xfId="0" applyFont="1" applyFill="1" applyAlignment="1">
      <alignment/>
    </xf>
    <xf numFmtId="0" fontId="33" fillId="0" borderId="0" xfId="0" applyFont="1" applyBorder="1" applyAlignment="1">
      <alignment/>
    </xf>
    <xf numFmtId="0" fontId="33" fillId="33" borderId="21" xfId="0" applyFont="1" applyFill="1" applyBorder="1" applyAlignment="1">
      <alignment/>
    </xf>
    <xf numFmtId="14" fontId="33" fillId="0" borderId="20" xfId="0" applyNumberFormat="1" applyFont="1" applyBorder="1" applyAlignment="1">
      <alignment/>
    </xf>
    <xf numFmtId="0" fontId="33" fillId="0" borderId="20" xfId="0" applyFont="1" applyBorder="1" applyAlignment="1">
      <alignment/>
    </xf>
    <xf numFmtId="14" fontId="33" fillId="0" borderId="11" xfId="0" applyNumberFormat="1" applyFont="1" applyBorder="1" applyAlignment="1">
      <alignment/>
    </xf>
    <xf numFmtId="0" fontId="33" fillId="0" borderId="11" xfId="0" applyFont="1" applyFill="1" applyBorder="1" applyAlignment="1">
      <alignment/>
    </xf>
    <xf numFmtId="4" fontId="33" fillId="0" borderId="0" xfId="0" applyNumberFormat="1" applyFont="1" applyBorder="1" applyAlignment="1">
      <alignment/>
    </xf>
    <xf numFmtId="0" fontId="33" fillId="0" borderId="0" xfId="0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0" fontId="55" fillId="0" borderId="0" xfId="0" applyFont="1" applyBorder="1" applyAlignment="1">
      <alignment/>
    </xf>
    <xf numFmtId="0" fontId="33" fillId="0" borderId="17" xfId="0" applyFont="1" applyBorder="1" applyAlignment="1">
      <alignment horizontal="center"/>
    </xf>
    <xf numFmtId="0" fontId="33" fillId="0" borderId="22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7"/>
  <sheetViews>
    <sheetView workbookViewId="0" topLeftCell="A1">
      <pane ySplit="7" topLeftCell="BM8" activePane="bottomLeft" state="frozen"/>
      <selection pane="topLeft" activeCell="A1" sqref="A1"/>
      <selection pane="bottomLeft" activeCell="H86" sqref="H86"/>
    </sheetView>
  </sheetViews>
  <sheetFormatPr defaultColWidth="8.8515625" defaultRowHeight="15"/>
  <cols>
    <col min="1" max="1" width="6.7109375" style="10" customWidth="1"/>
    <col min="2" max="2" width="44.7109375" style="10" customWidth="1"/>
    <col min="3" max="3" width="9.00390625" style="29" bestFit="1" customWidth="1"/>
    <col min="4" max="4" width="13.140625" style="10" bestFit="1" customWidth="1"/>
    <col min="5" max="5" width="16.8515625" style="10" bestFit="1" customWidth="1"/>
    <col min="6" max="6" width="11.00390625" style="10" bestFit="1" customWidth="1"/>
    <col min="7" max="7" width="9.8515625" style="10" bestFit="1" customWidth="1"/>
    <col min="8" max="8" width="14.00390625" style="10" bestFit="1" customWidth="1"/>
    <col min="9" max="16384" width="8.8515625" style="10" customWidth="1"/>
  </cols>
  <sheetData>
    <row r="1" spans="1:16" ht="15">
      <c r="A1" s="2" t="s">
        <v>6</v>
      </c>
      <c r="B1" s="11"/>
      <c r="C1" s="27"/>
      <c r="D1" s="11"/>
      <c r="E1" s="11"/>
      <c r="F1" s="11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2" ht="15">
      <c r="A2" s="2" t="s">
        <v>9</v>
      </c>
      <c r="B2" s="11"/>
      <c r="C2" s="27"/>
      <c r="D2" s="11"/>
      <c r="E2" s="2"/>
      <c r="F2" s="11"/>
      <c r="G2" s="12"/>
      <c r="H2" s="12"/>
      <c r="I2" s="12"/>
      <c r="J2" s="12"/>
      <c r="K2" s="12"/>
      <c r="L2" s="12"/>
    </row>
    <row r="3" spans="1:6" ht="15">
      <c r="A3" s="3" t="s">
        <v>68</v>
      </c>
      <c r="B3" s="13"/>
      <c r="C3" s="28"/>
      <c r="D3" s="13"/>
      <c r="E3" s="3"/>
      <c r="F3" s="13"/>
    </row>
    <row r="4" spans="4:5" ht="15">
      <c r="D4" s="14"/>
      <c r="E4" s="14"/>
    </row>
    <row r="5" spans="1:7" ht="15">
      <c r="A5" s="4" t="s">
        <v>7</v>
      </c>
      <c r="B5" s="15"/>
      <c r="C5" s="30"/>
      <c r="D5" s="16"/>
      <c r="E5" s="16"/>
      <c r="F5" s="15"/>
      <c r="G5" s="15"/>
    </row>
    <row r="6" spans="1:7" ht="15">
      <c r="A6" s="4" t="s">
        <v>8</v>
      </c>
      <c r="B6" s="15"/>
      <c r="C6" s="30"/>
      <c r="D6" s="16"/>
      <c r="E6" s="16"/>
      <c r="F6" s="15"/>
      <c r="G6" s="15"/>
    </row>
    <row r="7" spans="1:7" ht="15">
      <c r="A7" s="4" t="s">
        <v>45</v>
      </c>
      <c r="B7" s="15"/>
      <c r="C7" s="30"/>
      <c r="D7" s="16"/>
      <c r="E7" s="16"/>
      <c r="F7" s="15"/>
      <c r="G7" s="15"/>
    </row>
    <row r="8" spans="1:2" ht="15">
      <c r="A8" s="5"/>
      <c r="B8" s="6"/>
    </row>
    <row r="9" spans="1:2" ht="15">
      <c r="A9" s="5">
        <v>1</v>
      </c>
      <c r="B9" s="6" t="s">
        <v>10</v>
      </c>
    </row>
    <row r="10" spans="4:5" ht="15">
      <c r="D10" s="196" t="s">
        <v>4</v>
      </c>
      <c r="E10" s="197"/>
    </row>
    <row r="11" spans="1:5" ht="15">
      <c r="A11" s="7"/>
      <c r="D11" s="45" t="s">
        <v>19</v>
      </c>
      <c r="E11" s="39" t="s">
        <v>20</v>
      </c>
    </row>
    <row r="12" spans="1:5" ht="15">
      <c r="A12" s="7">
        <v>1.1</v>
      </c>
      <c r="B12" s="10" t="s">
        <v>12</v>
      </c>
      <c r="D12" s="43">
        <f>'Budget Line 1.1'!F27</f>
        <v>1462.48</v>
      </c>
      <c r="E12" s="17">
        <f>'Budget Line 1.1'!E27</f>
        <v>19599.68</v>
      </c>
    </row>
    <row r="13" spans="1:7" ht="15">
      <c r="A13" s="7"/>
      <c r="D13" s="44">
        <v>0</v>
      </c>
      <c r="E13" s="18">
        <v>0</v>
      </c>
      <c r="G13" s="19"/>
    </row>
    <row r="14" spans="1:7" ht="15">
      <c r="A14" s="7"/>
      <c r="D14" s="43">
        <v>0</v>
      </c>
      <c r="E14" s="17">
        <v>0</v>
      </c>
      <c r="G14" s="19"/>
    </row>
    <row r="15" spans="1:5" ht="15.75" thickBot="1">
      <c r="A15" s="7"/>
      <c r="C15" s="38" t="s">
        <v>35</v>
      </c>
      <c r="D15" s="47">
        <f>SUM(D12:D14)</f>
        <v>1462.48</v>
      </c>
      <c r="E15" s="20">
        <f>SUM(E12:E14)</f>
        <v>19599.68</v>
      </c>
    </row>
    <row r="16" spans="1:5" ht="15.75" thickTop="1">
      <c r="A16" s="7"/>
      <c r="D16" s="21"/>
      <c r="E16" s="21"/>
    </row>
    <row r="17" spans="1:5" ht="15">
      <c r="A17" s="7"/>
      <c r="D17" s="21"/>
      <c r="E17" s="21"/>
    </row>
    <row r="18" spans="4:5" ht="15">
      <c r="D18" s="196" t="s">
        <v>4</v>
      </c>
      <c r="E18" s="197"/>
    </row>
    <row r="19" spans="1:5" s="8" customFormat="1" ht="15">
      <c r="A19" s="9"/>
      <c r="C19" s="38"/>
      <c r="D19" s="45" t="s">
        <v>19</v>
      </c>
      <c r="E19" s="39" t="s">
        <v>20</v>
      </c>
    </row>
    <row r="20" spans="1:5" ht="15">
      <c r="A20" s="7">
        <v>1.2</v>
      </c>
      <c r="B20" s="10" t="s">
        <v>13</v>
      </c>
      <c r="D20" s="43">
        <f>'Budget Line 1.2'!F27</f>
        <v>4253.599999999999</v>
      </c>
      <c r="E20" s="17">
        <f>'Budget Line 1.2'!E27</f>
        <v>57072.990000000005</v>
      </c>
    </row>
    <row r="21" spans="1:5" ht="15">
      <c r="A21" s="7"/>
      <c r="D21" s="43">
        <v>0</v>
      </c>
      <c r="E21" s="17">
        <v>0</v>
      </c>
    </row>
    <row r="22" spans="1:5" ht="15">
      <c r="A22" s="7"/>
      <c r="D22" s="43">
        <v>0</v>
      </c>
      <c r="E22" s="17">
        <v>0</v>
      </c>
    </row>
    <row r="23" spans="1:5" ht="15">
      <c r="A23" s="7"/>
      <c r="D23" s="43">
        <v>0</v>
      </c>
      <c r="E23" s="17">
        <v>0</v>
      </c>
    </row>
    <row r="24" spans="1:5" ht="15">
      <c r="A24" s="7"/>
      <c r="D24" s="43">
        <v>0</v>
      </c>
      <c r="E24" s="17">
        <v>0</v>
      </c>
    </row>
    <row r="25" spans="1:5" ht="15">
      <c r="A25" s="7"/>
      <c r="D25" s="43">
        <v>0</v>
      </c>
      <c r="E25" s="17">
        <v>0</v>
      </c>
    </row>
    <row r="26" spans="1:5" ht="15">
      <c r="A26" s="7"/>
      <c r="D26" s="43">
        <v>0</v>
      </c>
      <c r="E26" s="17">
        <v>0</v>
      </c>
    </row>
    <row r="27" spans="1:5" ht="15.75" thickBot="1">
      <c r="A27" s="7"/>
      <c r="C27" s="38" t="s">
        <v>35</v>
      </c>
      <c r="D27" s="47">
        <f>SUM(D20:D26)</f>
        <v>4253.599999999999</v>
      </c>
      <c r="E27" s="20">
        <f>SUM(E20:E26)</f>
        <v>57072.990000000005</v>
      </c>
    </row>
    <row r="28" spans="1:5" ht="15.75" thickTop="1">
      <c r="A28" s="7"/>
      <c r="D28" s="33"/>
      <c r="E28" s="34"/>
    </row>
    <row r="29" spans="1:5" ht="15">
      <c r="A29" s="7"/>
      <c r="D29" s="33"/>
      <c r="E29" s="34"/>
    </row>
    <row r="30" spans="4:5" ht="15">
      <c r="D30" s="196" t="s">
        <v>4</v>
      </c>
      <c r="E30" s="197"/>
    </row>
    <row r="31" spans="1:5" s="8" customFormat="1" ht="15">
      <c r="A31" s="9"/>
      <c r="C31" s="38"/>
      <c r="D31" s="45" t="s">
        <v>19</v>
      </c>
      <c r="E31" s="39" t="s">
        <v>20</v>
      </c>
    </row>
    <row r="32" spans="1:5" ht="15">
      <c r="A32" s="7">
        <v>1.3</v>
      </c>
      <c r="B32" s="10" t="s">
        <v>15</v>
      </c>
      <c r="D32" s="43">
        <f>'Budget Line 1.3'!F26</f>
        <v>4149.16</v>
      </c>
      <c r="E32" s="17">
        <f>'Budget Line 1.3'!E26</f>
        <v>55701.770000000004</v>
      </c>
    </row>
    <row r="33" spans="1:5" ht="15">
      <c r="A33" s="7"/>
      <c r="D33" s="43">
        <v>0</v>
      </c>
      <c r="E33" s="17">
        <v>0</v>
      </c>
    </row>
    <row r="34" spans="1:5" ht="15">
      <c r="A34" s="7"/>
      <c r="D34" s="43">
        <v>0</v>
      </c>
      <c r="E34" s="17">
        <v>0</v>
      </c>
    </row>
    <row r="35" spans="1:5" ht="15">
      <c r="A35" s="7"/>
      <c r="D35" s="43">
        <v>0</v>
      </c>
      <c r="E35" s="17">
        <v>0</v>
      </c>
    </row>
    <row r="36" spans="1:5" ht="15">
      <c r="A36" s="7"/>
      <c r="D36" s="43">
        <v>0</v>
      </c>
      <c r="E36" s="17">
        <v>0</v>
      </c>
    </row>
    <row r="37" spans="1:5" ht="15">
      <c r="A37" s="7"/>
      <c r="D37" s="43">
        <v>0</v>
      </c>
      <c r="E37" s="17">
        <v>0</v>
      </c>
    </row>
    <row r="38" spans="1:5" ht="15">
      <c r="A38" s="7"/>
      <c r="D38" s="43">
        <v>0</v>
      </c>
      <c r="E38" s="17">
        <v>0</v>
      </c>
    </row>
    <row r="39" spans="1:5" ht="15.75" thickBot="1">
      <c r="A39" s="7"/>
      <c r="C39" s="38" t="s">
        <v>35</v>
      </c>
      <c r="D39" s="47">
        <f>SUM(D32:D38)</f>
        <v>4149.16</v>
      </c>
      <c r="E39" s="20">
        <f>SUM(E32:E38)</f>
        <v>55701.770000000004</v>
      </c>
    </row>
    <row r="40" spans="1:5" ht="15.75" thickTop="1">
      <c r="A40" s="7"/>
      <c r="D40" s="33"/>
      <c r="E40" s="34"/>
    </row>
    <row r="41" spans="1:5" ht="15">
      <c r="A41" s="7"/>
      <c r="D41" s="33"/>
      <c r="E41" s="34"/>
    </row>
    <row r="42" spans="4:5" ht="15">
      <c r="D42" s="196" t="s">
        <v>4</v>
      </c>
      <c r="E42" s="197"/>
    </row>
    <row r="43" spans="1:5" s="8" customFormat="1" ht="15">
      <c r="A43" s="9"/>
      <c r="C43" s="38"/>
      <c r="D43" s="45" t="s">
        <v>19</v>
      </c>
      <c r="E43" s="39" t="s">
        <v>20</v>
      </c>
    </row>
    <row r="44" spans="1:5" ht="15">
      <c r="A44" s="7">
        <v>1.4</v>
      </c>
      <c r="B44" s="10" t="s">
        <v>16</v>
      </c>
      <c r="D44" s="43">
        <f>'Budget Line 1.4'!F26</f>
        <v>3761.1800000000003</v>
      </c>
      <c r="E44" s="17">
        <f>'Budget Line 1.4'!E26</f>
        <v>50497.95</v>
      </c>
    </row>
    <row r="45" spans="1:5" ht="15">
      <c r="A45" s="7"/>
      <c r="D45" s="43">
        <v>0</v>
      </c>
      <c r="E45" s="17">
        <v>0</v>
      </c>
    </row>
    <row r="46" spans="1:5" ht="15">
      <c r="A46" s="7"/>
      <c r="D46" s="43">
        <v>0</v>
      </c>
      <c r="E46" s="17">
        <v>0</v>
      </c>
    </row>
    <row r="47" spans="1:5" ht="15">
      <c r="A47" s="7"/>
      <c r="D47" s="43">
        <v>0</v>
      </c>
      <c r="E47" s="17">
        <v>0</v>
      </c>
    </row>
    <row r="48" spans="1:5" ht="15">
      <c r="A48" s="7"/>
      <c r="D48" s="43">
        <v>0</v>
      </c>
      <c r="E48" s="17">
        <v>0</v>
      </c>
    </row>
    <row r="49" spans="1:5" ht="15">
      <c r="A49" s="7"/>
      <c r="D49" s="43">
        <v>0</v>
      </c>
      <c r="E49" s="17">
        <v>0</v>
      </c>
    </row>
    <row r="50" spans="1:5" ht="15">
      <c r="A50" s="7"/>
      <c r="D50" s="43">
        <v>0</v>
      </c>
      <c r="E50" s="17">
        <v>0</v>
      </c>
    </row>
    <row r="51" spans="1:5" ht="15.75" thickBot="1">
      <c r="A51" s="7"/>
      <c r="C51" s="38" t="s">
        <v>35</v>
      </c>
      <c r="D51" s="47">
        <f>SUM(D44:D50)</f>
        <v>3761.1800000000003</v>
      </c>
      <c r="E51" s="20">
        <f>SUM(E44:E50)</f>
        <v>50497.95</v>
      </c>
    </row>
    <row r="52" spans="1:5" ht="15.75" thickTop="1">
      <c r="A52" s="7"/>
      <c r="D52" s="33"/>
      <c r="E52" s="34"/>
    </row>
    <row r="53" spans="1:5" ht="15">
      <c r="A53" s="7"/>
      <c r="D53" s="33"/>
      <c r="E53" s="34"/>
    </row>
    <row r="54" spans="4:5" ht="15">
      <c r="D54" s="196" t="s">
        <v>4</v>
      </c>
      <c r="E54" s="197"/>
    </row>
    <row r="55" spans="1:5" ht="15">
      <c r="A55" s="9"/>
      <c r="B55" s="8"/>
      <c r="C55" s="38"/>
      <c r="D55" s="45" t="s">
        <v>19</v>
      </c>
      <c r="E55" s="39" t="s">
        <v>20</v>
      </c>
    </row>
    <row r="56" spans="1:5" ht="15">
      <c r="A56" s="7">
        <v>1.5</v>
      </c>
      <c r="B56" s="168" t="s">
        <v>72</v>
      </c>
      <c r="D56" s="43">
        <f>'Budget Line 1.5'!E23</f>
        <v>4620</v>
      </c>
      <c r="E56" s="17">
        <f>'Budget Line 1.5'!D23</f>
        <v>61915.854</v>
      </c>
    </row>
    <row r="57" spans="1:5" ht="15">
      <c r="A57" s="7"/>
      <c r="B57" s="168" t="s">
        <v>73</v>
      </c>
      <c r="D57" s="43">
        <v>0</v>
      </c>
      <c r="E57" s="17">
        <v>0</v>
      </c>
    </row>
    <row r="58" spans="1:5" ht="15">
      <c r="A58" s="7"/>
      <c r="D58" s="43">
        <v>0</v>
      </c>
      <c r="E58" s="17">
        <v>0</v>
      </c>
    </row>
    <row r="59" spans="1:5" ht="15">
      <c r="A59" s="7"/>
      <c r="D59" s="43">
        <v>0</v>
      </c>
      <c r="E59" s="17">
        <v>0</v>
      </c>
    </row>
    <row r="60" spans="1:5" ht="15">
      <c r="A60" s="7"/>
      <c r="D60" s="43">
        <v>0</v>
      </c>
      <c r="E60" s="17">
        <v>0</v>
      </c>
    </row>
    <row r="61" spans="1:5" ht="15">
      <c r="A61" s="7"/>
      <c r="D61" s="43">
        <v>0</v>
      </c>
      <c r="E61" s="17">
        <v>0</v>
      </c>
    </row>
    <row r="62" spans="1:5" ht="15">
      <c r="A62" s="7"/>
      <c r="D62" s="43">
        <v>0</v>
      </c>
      <c r="E62" s="17">
        <v>0</v>
      </c>
    </row>
    <row r="63" spans="1:5" ht="15.75" thickBot="1">
      <c r="A63" s="7"/>
      <c r="C63" s="38" t="s">
        <v>35</v>
      </c>
      <c r="D63" s="47">
        <f>SUM(D56:D62)</f>
        <v>4620</v>
      </c>
      <c r="E63" s="20">
        <f>SUM(E56:E62)</f>
        <v>61915.854</v>
      </c>
    </row>
    <row r="64" spans="1:5" ht="15.75" thickTop="1">
      <c r="A64" s="7"/>
      <c r="D64" s="21"/>
      <c r="E64" s="21"/>
    </row>
    <row r="65" spans="4:5" ht="15">
      <c r="D65" s="196" t="s">
        <v>4</v>
      </c>
      <c r="E65" s="197"/>
    </row>
    <row r="66" spans="1:5" s="8" customFormat="1" ht="15">
      <c r="A66" s="9"/>
      <c r="B66" s="40"/>
      <c r="C66" s="38"/>
      <c r="D66" s="45" t="s">
        <v>19</v>
      </c>
      <c r="E66" s="39" t="s">
        <v>20</v>
      </c>
    </row>
    <row r="67" spans="1:5" ht="15">
      <c r="A67" s="7">
        <v>1.6</v>
      </c>
      <c r="B67" s="10" t="s">
        <v>14</v>
      </c>
      <c r="D67" s="43">
        <f>'Budget Line 1.6'!F26</f>
        <v>2780.62</v>
      </c>
      <c r="E67" s="17">
        <f>'Budget Line 1.6'!E26</f>
        <v>37236.291</v>
      </c>
    </row>
    <row r="68" spans="1:5" ht="15">
      <c r="A68" s="7"/>
      <c r="D68" s="46">
        <v>0</v>
      </c>
      <c r="E68" s="23">
        <v>0</v>
      </c>
    </row>
    <row r="69" spans="1:5" ht="15.75" thickBot="1">
      <c r="A69" s="7"/>
      <c r="C69" s="38" t="s">
        <v>35</v>
      </c>
      <c r="D69" s="47">
        <f>SUM(D65:D68)</f>
        <v>2780.62</v>
      </c>
      <c r="E69" s="24">
        <v>0</v>
      </c>
    </row>
    <row r="70" spans="1:5" ht="15.75" thickTop="1">
      <c r="A70" s="7"/>
      <c r="D70" s="35"/>
      <c r="E70" s="36"/>
    </row>
    <row r="71" spans="1:5" ht="15">
      <c r="A71" s="7"/>
      <c r="D71" s="35"/>
      <c r="E71" s="36"/>
    </row>
    <row r="72" spans="4:5" ht="15">
      <c r="D72" s="196" t="s">
        <v>4</v>
      </c>
      <c r="E72" s="197"/>
    </row>
    <row r="73" spans="1:5" s="8" customFormat="1" ht="15">
      <c r="A73" s="9"/>
      <c r="B73" s="40"/>
      <c r="C73" s="38"/>
      <c r="D73" s="45" t="s">
        <v>19</v>
      </c>
      <c r="E73" s="39" t="s">
        <v>20</v>
      </c>
    </row>
    <row r="74" spans="1:5" ht="15">
      <c r="A74" s="7">
        <v>1.7</v>
      </c>
      <c r="B74" s="10" t="s">
        <v>17</v>
      </c>
      <c r="D74" s="43">
        <v>0</v>
      </c>
      <c r="E74" s="17">
        <v>0</v>
      </c>
    </row>
    <row r="75" spans="1:5" ht="15">
      <c r="A75" s="7"/>
      <c r="D75" s="46">
        <v>0</v>
      </c>
      <c r="E75" s="23">
        <v>0</v>
      </c>
    </row>
    <row r="76" spans="1:5" ht="15.75" thickBot="1">
      <c r="A76" s="7"/>
      <c r="C76" s="38" t="s">
        <v>35</v>
      </c>
      <c r="D76" s="47">
        <f>SUM(D72:D75)</f>
        <v>0</v>
      </c>
      <c r="E76" s="24">
        <v>0</v>
      </c>
    </row>
    <row r="77" spans="1:5" ht="15.75" thickTop="1">
      <c r="A77" s="7"/>
      <c r="D77" s="35"/>
      <c r="E77" s="36"/>
    </row>
    <row r="78" spans="1:5" ht="15">
      <c r="A78" s="7"/>
      <c r="D78" s="35"/>
      <c r="E78" s="36"/>
    </row>
    <row r="79" spans="4:5" ht="15">
      <c r="D79" s="196" t="s">
        <v>4</v>
      </c>
      <c r="E79" s="197"/>
    </row>
    <row r="80" spans="1:5" s="8" customFormat="1" ht="15">
      <c r="A80" s="9"/>
      <c r="B80" s="40"/>
      <c r="C80" s="38"/>
      <c r="D80" s="45" t="s">
        <v>19</v>
      </c>
      <c r="E80" s="39" t="s">
        <v>20</v>
      </c>
    </row>
    <row r="81" spans="1:5" ht="15">
      <c r="A81" s="7">
        <v>1.8</v>
      </c>
      <c r="B81" s="10" t="s">
        <v>18</v>
      </c>
      <c r="D81" s="43">
        <v>0</v>
      </c>
      <c r="E81" s="17">
        <v>0</v>
      </c>
    </row>
    <row r="82" spans="1:5" ht="15">
      <c r="A82" s="7"/>
      <c r="D82" s="46">
        <v>0</v>
      </c>
      <c r="E82" s="23">
        <v>0</v>
      </c>
    </row>
    <row r="83" spans="1:5" ht="15.75" thickBot="1">
      <c r="A83" s="7"/>
      <c r="C83" s="38" t="s">
        <v>35</v>
      </c>
      <c r="D83" s="47">
        <f>SUM(D79:D82)</f>
        <v>0</v>
      </c>
      <c r="E83" s="24">
        <v>0</v>
      </c>
    </row>
    <row r="84" spans="1:5" ht="15.75" thickTop="1">
      <c r="A84" s="7"/>
      <c r="C84" s="31"/>
      <c r="D84" s="22"/>
      <c r="E84" s="22"/>
    </row>
    <row r="85" ht="15">
      <c r="A85" s="7"/>
    </row>
    <row r="86" spans="1:8" ht="15.75" thickBot="1">
      <c r="A86" s="5"/>
      <c r="B86" s="1" t="s">
        <v>3</v>
      </c>
      <c r="C86" s="32"/>
      <c r="D86" s="41">
        <f>D15+D27+D39+D51+D63+D69+D76+D83</f>
        <v>21027.039999999997</v>
      </c>
      <c r="E86" s="37">
        <f>E15+E27+E39+E51+E63+E69+E76+E83</f>
        <v>244788.244</v>
      </c>
      <c r="H86" s="177">
        <f>E86-E90</f>
        <v>142667.29</v>
      </c>
    </row>
    <row r="87" ht="15.75" thickTop="1"/>
    <row r="88" ht="15">
      <c r="A88" s="5"/>
    </row>
    <row r="89" spans="1:5" ht="15">
      <c r="A89" s="7"/>
      <c r="B89" s="1" t="s">
        <v>54</v>
      </c>
      <c r="D89" s="182">
        <v>25000</v>
      </c>
      <c r="E89" s="183">
        <v>335042</v>
      </c>
    </row>
    <row r="90" spans="1:5" ht="15">
      <c r="A90" s="7"/>
      <c r="B90" s="168" t="s">
        <v>85</v>
      </c>
      <c r="D90" s="178">
        <f>D63+3000</f>
        <v>7620</v>
      </c>
      <c r="E90" s="179">
        <f>E63+(13401.7*3)</f>
        <v>102120.954</v>
      </c>
    </row>
    <row r="91" spans="1:6" ht="15.75" thickBot="1">
      <c r="A91" s="7"/>
      <c r="C91" s="38" t="s">
        <v>35</v>
      </c>
      <c r="D91" s="180">
        <f>SUM(D89:D90)</f>
        <v>32620</v>
      </c>
      <c r="E91" s="181">
        <f>SUM(E89:E90)</f>
        <v>437162.954</v>
      </c>
      <c r="F91" s="19"/>
    </row>
    <row r="92" spans="1:6" ht="15.75" thickTop="1">
      <c r="A92" s="7"/>
      <c r="F92" s="19"/>
    </row>
    <row r="93" spans="1:6" ht="15">
      <c r="A93" s="7"/>
      <c r="F93" s="19"/>
    </row>
    <row r="94" spans="1:6" ht="15.75" thickBot="1">
      <c r="A94" s="7"/>
      <c r="B94" s="1" t="s">
        <v>11</v>
      </c>
      <c r="C94" s="32"/>
      <c r="D94" s="25">
        <f>D91-D86</f>
        <v>11592.960000000003</v>
      </c>
      <c r="E94" s="26">
        <f>E91-E86</f>
        <v>192374.71000000002</v>
      </c>
      <c r="F94" s="19"/>
    </row>
    <row r="95" spans="1:5" s="1" customFormat="1" ht="15.75" thickTop="1">
      <c r="A95" s="5"/>
      <c r="C95" s="29"/>
      <c r="D95" s="10"/>
      <c r="E95" s="10"/>
    </row>
    <row r="103" spans="4:5" ht="15">
      <c r="D103" s="21"/>
      <c r="E103" s="21"/>
    </row>
    <row r="104" spans="4:7" ht="15">
      <c r="D104" s="21"/>
      <c r="E104" s="21"/>
      <c r="F104" s="21"/>
      <c r="G104" s="21"/>
    </row>
    <row r="105" spans="4:8" ht="15">
      <c r="D105" s="21"/>
      <c r="E105" s="21"/>
      <c r="F105" s="21"/>
      <c r="G105" s="21"/>
      <c r="H105" s="21"/>
    </row>
    <row r="106" spans="4:8" ht="15">
      <c r="D106" s="21"/>
      <c r="E106" s="21"/>
      <c r="F106" s="21"/>
      <c r="G106" s="21"/>
      <c r="H106" s="21"/>
    </row>
    <row r="107" spans="4:8" ht="15">
      <c r="D107" s="21"/>
      <c r="E107" s="21"/>
      <c r="F107" s="21"/>
      <c r="G107" s="21"/>
      <c r="H107" s="21"/>
    </row>
    <row r="108" spans="4:7" ht="15">
      <c r="D108" s="21"/>
      <c r="E108" s="21"/>
      <c r="F108" s="21"/>
      <c r="G108" s="21"/>
    </row>
    <row r="109" spans="4:8" ht="15">
      <c r="D109" s="21"/>
      <c r="E109" s="21"/>
      <c r="F109" s="21"/>
      <c r="G109" s="21"/>
      <c r="H109" s="19"/>
    </row>
    <row r="110" spans="4:8" ht="15">
      <c r="D110" s="21"/>
      <c r="E110" s="21"/>
      <c r="F110" s="21"/>
      <c r="G110" s="21"/>
      <c r="H110" s="21"/>
    </row>
    <row r="111" spans="4:8" ht="15">
      <c r="D111" s="21"/>
      <c r="E111" s="21"/>
      <c r="F111" s="21"/>
      <c r="G111" s="21"/>
      <c r="H111" s="21"/>
    </row>
    <row r="112" spans="4:7" ht="15">
      <c r="D112" s="21"/>
      <c r="E112" s="21"/>
      <c r="F112" s="21"/>
      <c r="G112" s="21"/>
    </row>
    <row r="113" spans="4:8" ht="15">
      <c r="D113" s="21"/>
      <c r="E113" s="21"/>
      <c r="F113" s="21"/>
      <c r="G113" s="21"/>
      <c r="H113" s="19"/>
    </row>
    <row r="114" spans="4:7" ht="15">
      <c r="D114" s="21"/>
      <c r="E114" s="21"/>
      <c r="F114" s="21"/>
      <c r="G114" s="21"/>
    </row>
    <row r="115" spans="4:7" ht="15">
      <c r="D115" s="21"/>
      <c r="E115" s="21"/>
      <c r="F115" s="21"/>
      <c r="G115" s="21"/>
    </row>
    <row r="116" spans="4:7" ht="15">
      <c r="D116" s="21"/>
      <c r="E116" s="21"/>
      <c r="F116" s="21"/>
      <c r="G116" s="21"/>
    </row>
    <row r="117" spans="6:7" ht="15">
      <c r="F117" s="21"/>
      <c r="G117" s="21"/>
    </row>
  </sheetData>
  <sheetProtection/>
  <mergeCells count="8">
    <mergeCell ref="D72:E72"/>
    <mergeCell ref="D79:E79"/>
    <mergeCell ref="D10:E10"/>
    <mergeCell ref="D18:E18"/>
    <mergeCell ref="D65:E65"/>
    <mergeCell ref="D30:E30"/>
    <mergeCell ref="D42:E42"/>
    <mergeCell ref="D54:E54"/>
  </mergeCells>
  <printOptions/>
  <pageMargins left="0.7" right="0.7" top="0.75" bottom="0.75" header="0.3" footer="0.3"/>
  <pageSetup orientation="portrait" paperSize="9"/>
  <ignoredErrors>
    <ignoredError sqref="D15:E15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workbookViewId="0" topLeftCell="A1">
      <selection activeCell="G32" sqref="G32"/>
    </sheetView>
  </sheetViews>
  <sheetFormatPr defaultColWidth="8.8515625" defaultRowHeight="15"/>
  <cols>
    <col min="1" max="1" width="13.00390625" style="51" bestFit="1" customWidth="1"/>
    <col min="2" max="2" width="26.8515625" style="51" bestFit="1" customWidth="1"/>
    <col min="3" max="3" width="51.421875" style="51" bestFit="1" customWidth="1"/>
    <col min="4" max="4" width="22.00390625" style="51" customWidth="1"/>
    <col min="5" max="5" width="17.140625" style="51" bestFit="1" customWidth="1"/>
    <col min="6" max="6" width="11.8515625" style="105" customWidth="1"/>
    <col min="7" max="7" width="6.8515625" style="51" customWidth="1"/>
    <col min="8" max="8" width="6.00390625" style="51" customWidth="1"/>
    <col min="9" max="16384" width="8.8515625" style="51" customWidth="1"/>
  </cols>
  <sheetData>
    <row r="1" spans="1:6" ht="15">
      <c r="A1" s="42" t="s">
        <v>21</v>
      </c>
      <c r="B1" s="42" t="s">
        <v>22</v>
      </c>
      <c r="C1" s="79"/>
      <c r="D1" s="79"/>
      <c r="E1" s="79"/>
      <c r="F1" s="83"/>
    </row>
    <row r="2" spans="1:6" s="1" customFormat="1" ht="15">
      <c r="A2" s="80"/>
      <c r="B2" s="42"/>
      <c r="C2" s="42"/>
      <c r="D2" s="42"/>
      <c r="E2" s="42"/>
      <c r="F2" s="81"/>
    </row>
    <row r="3" spans="1:13" ht="15">
      <c r="A3" s="80" t="s">
        <v>48</v>
      </c>
      <c r="B3" s="82" t="s">
        <v>46</v>
      </c>
      <c r="C3" s="42" t="s">
        <v>49</v>
      </c>
      <c r="D3" s="79"/>
      <c r="E3" s="79"/>
      <c r="F3" s="83"/>
      <c r="L3" s="52"/>
      <c r="M3" s="52"/>
    </row>
    <row r="4" spans="1:13" ht="15">
      <c r="A4" s="80"/>
      <c r="B4" s="82" t="s">
        <v>47</v>
      </c>
      <c r="C4" s="79"/>
      <c r="D4" s="79"/>
      <c r="E4" s="79"/>
      <c r="F4" s="83"/>
      <c r="L4" s="52"/>
      <c r="M4" s="52"/>
    </row>
    <row r="5" spans="1:6" ht="15.75" thickBot="1">
      <c r="A5" s="84"/>
      <c r="B5" s="85"/>
      <c r="C5" s="85"/>
      <c r="D5" s="85"/>
      <c r="E5" s="85"/>
      <c r="F5" s="104"/>
    </row>
    <row r="6" ht="15">
      <c r="E6" s="86"/>
    </row>
    <row r="8" spans="1:5" ht="15">
      <c r="A8" s="1"/>
      <c r="C8" s="32"/>
      <c r="D8" s="32"/>
      <c r="E8" s="86"/>
    </row>
    <row r="9" spans="1:6" ht="15">
      <c r="A9" s="49" t="s">
        <v>0</v>
      </c>
      <c r="B9" s="49" t="s">
        <v>1</v>
      </c>
      <c r="C9" s="49" t="s">
        <v>2</v>
      </c>
      <c r="D9" s="49" t="s">
        <v>5</v>
      </c>
      <c r="E9" s="87" t="s">
        <v>20</v>
      </c>
      <c r="F9" s="74" t="s">
        <v>19</v>
      </c>
    </row>
    <row r="10" spans="1:6" ht="15">
      <c r="A10" s="103">
        <v>42668</v>
      </c>
      <c r="B10" s="88" t="s">
        <v>50</v>
      </c>
      <c r="C10" s="51" t="s">
        <v>53</v>
      </c>
      <c r="D10" s="88"/>
      <c r="E10" s="89">
        <v>4831.58</v>
      </c>
      <c r="F10" s="75">
        <v>360.52</v>
      </c>
    </row>
    <row r="11" spans="1:6" ht="15">
      <c r="A11" s="103">
        <v>42726</v>
      </c>
      <c r="B11" s="91" t="s">
        <v>51</v>
      </c>
      <c r="C11" s="51" t="s">
        <v>52</v>
      </c>
      <c r="D11" s="91"/>
      <c r="E11" s="92">
        <v>14768.1</v>
      </c>
      <c r="F11" s="76">
        <v>1101.96</v>
      </c>
    </row>
    <row r="12" spans="1:6" ht="15">
      <c r="A12" s="90"/>
      <c r="B12" s="91"/>
      <c r="C12" s="91"/>
      <c r="D12" s="91"/>
      <c r="E12" s="92"/>
      <c r="F12" s="106"/>
    </row>
    <row r="13" spans="1:6" ht="15">
      <c r="A13" s="90"/>
      <c r="B13" s="91"/>
      <c r="C13" s="91"/>
      <c r="D13" s="91"/>
      <c r="E13" s="92"/>
      <c r="F13" s="106"/>
    </row>
    <row r="14" spans="1:6" ht="15">
      <c r="A14" s="90"/>
      <c r="B14" s="91"/>
      <c r="C14" s="91"/>
      <c r="D14" s="91"/>
      <c r="E14" s="92"/>
      <c r="F14" s="106"/>
    </row>
    <row r="15" spans="1:10" ht="15">
      <c r="A15" s="90"/>
      <c r="B15" s="91"/>
      <c r="C15" s="91"/>
      <c r="D15" s="91"/>
      <c r="E15" s="92"/>
      <c r="F15" s="106"/>
      <c r="H15" s="93"/>
      <c r="I15" s="93"/>
      <c r="J15" s="93"/>
    </row>
    <row r="16" spans="1:10" ht="15">
      <c r="A16" s="90"/>
      <c r="B16" s="91"/>
      <c r="C16" s="91"/>
      <c r="D16" s="94"/>
      <c r="E16" s="92"/>
      <c r="F16" s="106"/>
      <c r="H16" s="93"/>
      <c r="I16" s="93"/>
      <c r="J16" s="93"/>
    </row>
    <row r="17" spans="1:6" ht="15">
      <c r="A17" s="90"/>
      <c r="B17" s="91"/>
      <c r="C17" s="91"/>
      <c r="D17" s="91"/>
      <c r="E17" s="92"/>
      <c r="F17" s="106"/>
    </row>
    <row r="18" spans="1:8" ht="15">
      <c r="A18" s="90"/>
      <c r="B18" s="91"/>
      <c r="C18" s="91"/>
      <c r="D18" s="94"/>
      <c r="E18" s="92"/>
      <c r="F18" s="106"/>
      <c r="H18" s="93"/>
    </row>
    <row r="19" spans="1:6" ht="15">
      <c r="A19" s="90"/>
      <c r="B19" s="91"/>
      <c r="C19" s="91"/>
      <c r="D19" s="94"/>
      <c r="E19" s="92"/>
      <c r="F19" s="106"/>
    </row>
    <row r="20" spans="1:6" ht="15">
      <c r="A20" s="90"/>
      <c r="B20" s="91"/>
      <c r="C20" s="91"/>
      <c r="D20" s="94"/>
      <c r="E20" s="92"/>
      <c r="F20" s="106"/>
    </row>
    <row r="21" spans="1:6" ht="15">
      <c r="A21" s="90"/>
      <c r="B21" s="62"/>
      <c r="C21" s="62"/>
      <c r="D21" s="95"/>
      <c r="E21" s="96"/>
      <c r="F21" s="106"/>
    </row>
    <row r="22" spans="1:6" ht="15">
      <c r="A22" s="90"/>
      <c r="B22" s="62"/>
      <c r="C22" s="62"/>
      <c r="D22" s="95"/>
      <c r="E22" s="96"/>
      <c r="F22" s="106"/>
    </row>
    <row r="23" spans="1:9" ht="15">
      <c r="A23" s="90"/>
      <c r="B23" s="62"/>
      <c r="C23" s="62"/>
      <c r="D23" s="95"/>
      <c r="E23" s="96"/>
      <c r="F23" s="106"/>
      <c r="H23" s="93"/>
      <c r="I23" s="93"/>
    </row>
    <row r="24" spans="1:6" ht="15">
      <c r="A24" s="90"/>
      <c r="B24" s="62"/>
      <c r="C24" s="62"/>
      <c r="D24" s="95"/>
      <c r="E24" s="96"/>
      <c r="F24" s="106"/>
    </row>
    <row r="25" spans="1:6" ht="15">
      <c r="A25" s="90"/>
      <c r="B25" s="62"/>
      <c r="C25" s="62"/>
      <c r="D25" s="95"/>
      <c r="E25" s="96"/>
      <c r="F25" s="106"/>
    </row>
    <row r="26" spans="1:6" ht="15">
      <c r="A26" s="97"/>
      <c r="B26" s="98"/>
      <c r="C26" s="98"/>
      <c r="D26" s="98"/>
      <c r="E26" s="99"/>
      <c r="F26" s="107"/>
    </row>
    <row r="27" spans="1:6" ht="15">
      <c r="A27" s="100"/>
      <c r="B27" s="101"/>
      <c r="C27" s="101"/>
      <c r="D27" s="164" t="s">
        <v>35</v>
      </c>
      <c r="E27" s="102">
        <f>SUM(E10:E26)</f>
        <v>19599.68</v>
      </c>
      <c r="F27" s="108">
        <f>SUM(F10:F26)</f>
        <v>1462.48</v>
      </c>
    </row>
    <row r="35" spans="1:6" ht="15">
      <c r="A35" s="93"/>
      <c r="B35" s="93"/>
      <c r="C35" s="93"/>
      <c r="D35" s="93"/>
      <c r="E35" s="93"/>
      <c r="F35" s="109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/>
  <ignoredErrors>
    <ignoredError sqref="E27:F27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"/>
  <sheetViews>
    <sheetView workbookViewId="0" topLeftCell="A1">
      <selection activeCell="A15" sqref="A15:IV15"/>
    </sheetView>
  </sheetViews>
  <sheetFormatPr defaultColWidth="8.8515625" defaultRowHeight="15"/>
  <cols>
    <col min="1" max="1" width="17.421875" style="51" bestFit="1" customWidth="1"/>
    <col min="2" max="2" width="33.00390625" style="51" bestFit="1" customWidth="1"/>
    <col min="3" max="3" width="50.7109375" style="51" bestFit="1" customWidth="1"/>
    <col min="4" max="4" width="20.140625" style="51" customWidth="1"/>
    <col min="5" max="5" width="17.140625" style="147" bestFit="1" customWidth="1"/>
    <col min="6" max="6" width="14.8515625" style="105" customWidth="1"/>
    <col min="7" max="7" width="3.8515625" style="51" customWidth="1"/>
    <col min="8" max="16384" width="8.8515625" style="51" customWidth="1"/>
  </cols>
  <sheetData>
    <row r="1" spans="1:16" s="1" customFormat="1" ht="15">
      <c r="A1" s="42" t="s">
        <v>23</v>
      </c>
      <c r="B1" s="42" t="s">
        <v>24</v>
      </c>
      <c r="C1" s="42"/>
      <c r="D1" s="42"/>
      <c r="E1" s="112"/>
      <c r="F1" s="81"/>
      <c r="G1" s="144"/>
      <c r="H1" s="144"/>
      <c r="I1" s="144"/>
      <c r="J1" s="144"/>
      <c r="K1" s="144"/>
      <c r="L1" s="144"/>
      <c r="M1" s="144"/>
      <c r="N1" s="144"/>
      <c r="O1" s="144"/>
      <c r="P1" s="144"/>
    </row>
    <row r="2" spans="1:6" s="1" customFormat="1" ht="15">
      <c r="A2" s="80"/>
      <c r="B2" s="42"/>
      <c r="C2" s="42"/>
      <c r="D2" s="42"/>
      <c r="E2" s="112"/>
      <c r="F2" s="81"/>
    </row>
    <row r="3" spans="1:13" ht="15">
      <c r="A3" s="80" t="s">
        <v>48</v>
      </c>
      <c r="B3" s="82" t="s">
        <v>46</v>
      </c>
      <c r="C3" s="42" t="s">
        <v>49</v>
      </c>
      <c r="D3" s="79"/>
      <c r="E3" s="113"/>
      <c r="F3" s="83"/>
      <c r="L3" s="52"/>
      <c r="M3" s="52"/>
    </row>
    <row r="4" spans="1:13" ht="15">
      <c r="A4" s="80"/>
      <c r="B4" s="82" t="s">
        <v>47</v>
      </c>
      <c r="C4" s="79"/>
      <c r="D4" s="79"/>
      <c r="E4" s="113"/>
      <c r="F4" s="83"/>
      <c r="L4" s="52"/>
      <c r="M4" s="52"/>
    </row>
    <row r="5" spans="1:16" ht="15.75" thickBot="1">
      <c r="A5" s="84"/>
      <c r="B5" s="85"/>
      <c r="C5" s="85"/>
      <c r="D5" s="85"/>
      <c r="E5" s="145"/>
      <c r="F5" s="104"/>
      <c r="G5" s="146"/>
      <c r="H5" s="146"/>
      <c r="I5" s="146"/>
      <c r="J5" s="146"/>
      <c r="K5" s="146"/>
      <c r="L5" s="146"/>
      <c r="M5" s="146"/>
      <c r="N5" s="146"/>
      <c r="O5" s="146"/>
      <c r="P5" s="146"/>
    </row>
    <row r="6" spans="6:16" ht="15">
      <c r="F6" s="148"/>
      <c r="G6" s="149"/>
      <c r="H6" s="149"/>
      <c r="I6" s="149"/>
      <c r="J6" s="149"/>
      <c r="K6" s="149"/>
      <c r="L6" s="149"/>
      <c r="M6" s="149"/>
      <c r="N6" s="149"/>
      <c r="O6" s="149"/>
      <c r="P6" s="149"/>
    </row>
    <row r="7" spans="1:5" ht="15">
      <c r="A7" s="1"/>
      <c r="C7" s="32"/>
      <c r="D7" s="32"/>
      <c r="E7" s="150"/>
    </row>
    <row r="8" spans="1:6" ht="15">
      <c r="A8" s="49" t="s">
        <v>0</v>
      </c>
      <c r="B8" s="49" t="s">
        <v>1</v>
      </c>
      <c r="C8" s="49" t="s">
        <v>2</v>
      </c>
      <c r="D8" s="49" t="s">
        <v>5</v>
      </c>
      <c r="E8" s="151" t="s">
        <v>20</v>
      </c>
      <c r="F8" s="74" t="s">
        <v>19</v>
      </c>
    </row>
    <row r="9" spans="1:6" ht="15">
      <c r="A9" s="103">
        <v>42565</v>
      </c>
      <c r="B9" s="54" t="s">
        <v>60</v>
      </c>
      <c r="C9" s="51" t="s">
        <v>55</v>
      </c>
      <c r="D9" s="54"/>
      <c r="E9" s="152">
        <v>12776.23</v>
      </c>
      <c r="F9" s="75">
        <v>950.81</v>
      </c>
    </row>
    <row r="10" spans="1:6" ht="15">
      <c r="A10" s="103">
        <v>42565</v>
      </c>
      <c r="B10" s="57" t="s">
        <v>60</v>
      </c>
      <c r="C10" s="51" t="s">
        <v>56</v>
      </c>
      <c r="D10" s="57"/>
      <c r="E10" s="153">
        <v>12776.23</v>
      </c>
      <c r="F10" s="76">
        <v>950.81</v>
      </c>
    </row>
    <row r="11" spans="1:6" ht="15">
      <c r="A11" s="103">
        <v>42668</v>
      </c>
      <c r="B11" s="57" t="s">
        <v>50</v>
      </c>
      <c r="C11" s="51" t="s">
        <v>57</v>
      </c>
      <c r="D11" s="57"/>
      <c r="E11" s="153">
        <v>6039.61</v>
      </c>
      <c r="F11" s="76">
        <v>450.66</v>
      </c>
    </row>
    <row r="12" spans="1:6" ht="15">
      <c r="A12" s="103">
        <v>42668</v>
      </c>
      <c r="B12" s="57" t="s">
        <v>50</v>
      </c>
      <c r="C12" s="51" t="s">
        <v>58</v>
      </c>
      <c r="D12" s="57"/>
      <c r="E12" s="153">
        <v>6039.61</v>
      </c>
      <c r="F12" s="76">
        <v>450.66</v>
      </c>
    </row>
    <row r="13" spans="1:6" ht="15">
      <c r="A13" s="103">
        <v>42668</v>
      </c>
      <c r="B13" s="57" t="s">
        <v>50</v>
      </c>
      <c r="C13" s="51" t="s">
        <v>59</v>
      </c>
      <c r="D13" s="57"/>
      <c r="E13" s="153">
        <v>6039.61</v>
      </c>
      <c r="F13" s="76">
        <v>450.66</v>
      </c>
    </row>
    <row r="14" spans="1:6" ht="15">
      <c r="A14" s="103"/>
      <c r="B14" s="57"/>
      <c r="D14" s="57"/>
      <c r="E14" s="153"/>
      <c r="F14" s="76"/>
    </row>
    <row r="15" spans="1:6" s="168" customFormat="1" ht="15">
      <c r="A15" s="167" t="s">
        <v>69</v>
      </c>
      <c r="B15" s="167" t="s">
        <v>70</v>
      </c>
      <c r="C15" s="167" t="s">
        <v>71</v>
      </c>
      <c r="D15" s="167"/>
      <c r="E15" s="153">
        <f>1000*13.4017</f>
        <v>13401.7</v>
      </c>
      <c r="F15" s="106">
        <v>1000</v>
      </c>
    </row>
    <row r="16" spans="1:6" ht="15">
      <c r="A16" s="57"/>
      <c r="B16" s="57"/>
      <c r="C16" s="57"/>
      <c r="D16" s="57"/>
      <c r="E16" s="153"/>
      <c r="F16" s="106"/>
    </row>
    <row r="17" spans="1:6" ht="15">
      <c r="A17" s="57"/>
      <c r="B17" s="57"/>
      <c r="C17" s="57"/>
      <c r="D17" s="57"/>
      <c r="E17" s="153"/>
      <c r="F17" s="106"/>
    </row>
    <row r="18" spans="1:6" ht="15">
      <c r="A18" s="57"/>
      <c r="B18" s="57"/>
      <c r="C18" s="57"/>
      <c r="D18" s="57"/>
      <c r="E18" s="153"/>
      <c r="F18" s="106"/>
    </row>
    <row r="19" spans="1:6" ht="15">
      <c r="A19" s="57"/>
      <c r="B19" s="57"/>
      <c r="C19" s="57"/>
      <c r="D19" s="57"/>
      <c r="E19" s="153"/>
      <c r="F19" s="106"/>
    </row>
    <row r="20" spans="1:6" ht="15">
      <c r="A20" s="57"/>
      <c r="B20" s="57"/>
      <c r="C20" s="57"/>
      <c r="D20" s="57"/>
      <c r="E20" s="153"/>
      <c r="F20" s="106"/>
    </row>
    <row r="21" spans="1:6" ht="15">
      <c r="A21" s="57"/>
      <c r="B21" s="57"/>
      <c r="C21" s="57"/>
      <c r="D21" s="57"/>
      <c r="E21" s="154"/>
      <c r="F21" s="106"/>
    </row>
    <row r="22" spans="1:6" ht="15">
      <c r="A22" s="57"/>
      <c r="B22" s="57"/>
      <c r="C22" s="57"/>
      <c r="D22" s="57"/>
      <c r="E22" s="154"/>
      <c r="F22" s="106"/>
    </row>
    <row r="23" spans="1:6" ht="15">
      <c r="A23" s="57"/>
      <c r="B23" s="57"/>
      <c r="C23" s="57"/>
      <c r="D23" s="57"/>
      <c r="E23" s="154"/>
      <c r="F23" s="106"/>
    </row>
    <row r="24" spans="1:6" ht="15">
      <c r="A24" s="57"/>
      <c r="B24" s="57"/>
      <c r="C24" s="57"/>
      <c r="D24" s="57"/>
      <c r="E24" s="154"/>
      <c r="F24" s="106"/>
    </row>
    <row r="25" spans="1:6" ht="15">
      <c r="A25" s="57"/>
      <c r="B25" s="57"/>
      <c r="C25" s="57"/>
      <c r="D25" s="57"/>
      <c r="E25" s="154"/>
      <c r="F25" s="106"/>
    </row>
    <row r="26" spans="1:6" ht="15">
      <c r="A26" s="123"/>
      <c r="B26" s="123"/>
      <c r="C26" s="123"/>
      <c r="D26" s="123"/>
      <c r="E26" s="155"/>
      <c r="F26" s="107"/>
    </row>
    <row r="27" spans="1:6" ht="15">
      <c r="A27" s="127"/>
      <c r="B27" s="127"/>
      <c r="C27" s="127"/>
      <c r="D27" s="164" t="s">
        <v>35</v>
      </c>
      <c r="E27" s="156">
        <f>SUM(E9:E26)</f>
        <v>57072.990000000005</v>
      </c>
      <c r="F27" s="108">
        <f>SUM(F9:F26)</f>
        <v>4253.599999999999</v>
      </c>
    </row>
    <row r="30" spans="1:7" ht="15">
      <c r="A30" s="130"/>
      <c r="B30" s="131"/>
      <c r="C30" s="157"/>
      <c r="D30" s="131"/>
      <c r="E30" s="158"/>
      <c r="F30" s="133"/>
      <c r="G30" s="159"/>
    </row>
    <row r="31" spans="4:6" ht="15">
      <c r="D31" s="131"/>
      <c r="E31" s="158"/>
      <c r="F31" s="133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/>
  <ignoredErrors>
    <ignoredError sqref="E27:F27" emptyCellReferenc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workbookViewId="0" topLeftCell="A1">
      <selection activeCell="C22" sqref="C22"/>
    </sheetView>
  </sheetViews>
  <sheetFormatPr defaultColWidth="8.8515625" defaultRowHeight="15"/>
  <cols>
    <col min="1" max="1" width="17.421875" style="51" bestFit="1" customWidth="1"/>
    <col min="2" max="2" width="33.00390625" style="51" bestFit="1" customWidth="1"/>
    <col min="3" max="3" width="54.28125" style="51" bestFit="1" customWidth="1"/>
    <col min="4" max="4" width="20.140625" style="51" customWidth="1"/>
    <col min="5" max="5" width="17.140625" style="48" bestFit="1" customWidth="1"/>
    <col min="6" max="6" width="12.421875" style="105" customWidth="1"/>
    <col min="7" max="7" width="6.421875" style="51" customWidth="1"/>
    <col min="8" max="8" width="7.00390625" style="51" customWidth="1"/>
    <col min="9" max="16384" width="8.8515625" style="51" customWidth="1"/>
  </cols>
  <sheetData>
    <row r="1" spans="1:6" ht="15">
      <c r="A1" s="42" t="s">
        <v>25</v>
      </c>
      <c r="B1" s="42" t="s">
        <v>26</v>
      </c>
      <c r="C1" s="79"/>
      <c r="D1" s="79"/>
      <c r="E1" s="111"/>
      <c r="F1" s="83"/>
    </row>
    <row r="2" spans="1:6" s="1" customFormat="1" ht="15">
      <c r="A2" s="80"/>
      <c r="B2" s="42"/>
      <c r="C2" s="42"/>
      <c r="D2" s="42"/>
      <c r="E2" s="112"/>
      <c r="F2" s="81"/>
    </row>
    <row r="3" spans="1:13" ht="15">
      <c r="A3" s="80" t="s">
        <v>48</v>
      </c>
      <c r="B3" s="82" t="s">
        <v>46</v>
      </c>
      <c r="C3" s="42" t="s">
        <v>49</v>
      </c>
      <c r="D3" s="79"/>
      <c r="E3" s="113"/>
      <c r="F3" s="83"/>
      <c r="L3" s="52"/>
      <c r="M3" s="52"/>
    </row>
    <row r="4" spans="1:13" ht="15">
      <c r="A4" s="80"/>
      <c r="B4" s="82" t="s">
        <v>47</v>
      </c>
      <c r="C4" s="79"/>
      <c r="D4" s="79"/>
      <c r="E4" s="113"/>
      <c r="F4" s="83"/>
      <c r="L4" s="52"/>
      <c r="M4" s="52"/>
    </row>
    <row r="5" spans="1:6" ht="15.75" thickBot="1">
      <c r="A5" s="84"/>
      <c r="B5" s="85"/>
      <c r="C5" s="85"/>
      <c r="D5" s="85"/>
      <c r="E5" s="134"/>
      <c r="F5" s="104"/>
    </row>
    <row r="7" spans="1:6" ht="15">
      <c r="A7" s="1"/>
      <c r="B7" s="1"/>
      <c r="C7" s="1"/>
      <c r="D7" s="1"/>
      <c r="E7" s="32"/>
      <c r="F7" s="116"/>
    </row>
    <row r="8" spans="1:6" ht="15">
      <c r="A8" s="49" t="s">
        <v>0</v>
      </c>
      <c r="B8" s="49" t="s">
        <v>1</v>
      </c>
      <c r="C8" s="49" t="s">
        <v>2</v>
      </c>
      <c r="D8" s="49" t="s">
        <v>5</v>
      </c>
      <c r="E8" s="50" t="s">
        <v>20</v>
      </c>
      <c r="F8" s="117" t="s">
        <v>19</v>
      </c>
    </row>
    <row r="9" spans="1:7" ht="15">
      <c r="A9" s="114">
        <v>42565</v>
      </c>
      <c r="B9" s="118" t="s">
        <v>60</v>
      </c>
      <c r="C9" s="115" t="s">
        <v>61</v>
      </c>
      <c r="D9" s="118"/>
      <c r="E9" s="135">
        <v>24830.46</v>
      </c>
      <c r="F9" s="110">
        <v>1847.88</v>
      </c>
      <c r="G9" s="143"/>
    </row>
    <row r="10" spans="1:7" ht="15">
      <c r="A10" s="114">
        <v>42661</v>
      </c>
      <c r="B10" s="120" t="s">
        <v>60</v>
      </c>
      <c r="C10" s="115" t="s">
        <v>62</v>
      </c>
      <c r="D10" s="120"/>
      <c r="E10" s="136">
        <v>11430</v>
      </c>
      <c r="F10" s="110">
        <v>850.62</v>
      </c>
      <c r="G10" s="143"/>
    </row>
    <row r="11" spans="1:7" ht="15">
      <c r="A11" s="114">
        <v>42668</v>
      </c>
      <c r="B11" s="120" t="s">
        <v>50</v>
      </c>
      <c r="C11" s="115" t="s">
        <v>63</v>
      </c>
      <c r="D11" s="120"/>
      <c r="E11" s="153">
        <v>6039.61</v>
      </c>
      <c r="F11" s="110">
        <v>450.66</v>
      </c>
      <c r="G11" s="143"/>
    </row>
    <row r="12" spans="1:6" ht="15">
      <c r="A12" s="120"/>
      <c r="B12" s="120"/>
      <c r="C12" s="70"/>
      <c r="D12" s="120"/>
      <c r="E12" s="136"/>
      <c r="F12" s="121"/>
    </row>
    <row r="13" spans="1:6" s="168" customFormat="1" ht="15">
      <c r="A13" s="167" t="s">
        <v>69</v>
      </c>
      <c r="B13" s="167" t="s">
        <v>70</v>
      </c>
      <c r="C13" s="167" t="s">
        <v>71</v>
      </c>
      <c r="D13" s="167"/>
      <c r="E13" s="153">
        <f>1000*13.4017</f>
        <v>13401.7</v>
      </c>
      <c r="F13" s="106">
        <v>1000</v>
      </c>
    </row>
    <row r="14" spans="1:6" ht="15">
      <c r="A14" s="120"/>
      <c r="B14" s="120"/>
      <c r="C14" s="70"/>
      <c r="D14" s="120"/>
      <c r="E14" s="136"/>
      <c r="F14" s="121"/>
    </row>
    <row r="15" spans="1:6" ht="15">
      <c r="A15" s="120"/>
      <c r="B15" s="120"/>
      <c r="C15" s="57"/>
      <c r="D15" s="120"/>
      <c r="E15" s="136"/>
      <c r="F15" s="121"/>
    </row>
    <row r="16" spans="1:6" ht="15">
      <c r="A16" s="120"/>
      <c r="B16" s="120"/>
      <c r="C16" s="57"/>
      <c r="D16" s="120"/>
      <c r="E16" s="136"/>
      <c r="F16" s="121"/>
    </row>
    <row r="17" spans="1:6" ht="15">
      <c r="A17" s="120"/>
      <c r="B17" s="120"/>
      <c r="C17" s="57"/>
      <c r="D17" s="120"/>
      <c r="E17" s="136"/>
      <c r="F17" s="121"/>
    </row>
    <row r="18" spans="1:6" ht="15">
      <c r="A18" s="120"/>
      <c r="B18" s="120"/>
      <c r="C18" s="57"/>
      <c r="D18" s="120"/>
      <c r="E18" s="136"/>
      <c r="F18" s="121"/>
    </row>
    <row r="19" spans="1:6" ht="15">
      <c r="A19" s="120"/>
      <c r="B19" s="120"/>
      <c r="C19" s="57"/>
      <c r="D19" s="120"/>
      <c r="E19" s="136"/>
      <c r="F19" s="121"/>
    </row>
    <row r="20" spans="1:6" ht="15">
      <c r="A20" s="120"/>
      <c r="B20" s="120"/>
      <c r="C20" s="57"/>
      <c r="D20" s="120"/>
      <c r="E20" s="137"/>
      <c r="F20" s="121"/>
    </row>
    <row r="21" spans="1:6" ht="15">
      <c r="A21" s="120"/>
      <c r="B21" s="120"/>
      <c r="C21" s="57"/>
      <c r="D21" s="120"/>
      <c r="E21" s="137"/>
      <c r="F21" s="121"/>
    </row>
    <row r="22" spans="1:6" ht="15">
      <c r="A22" s="120"/>
      <c r="B22" s="120"/>
      <c r="C22" s="57"/>
      <c r="D22" s="120"/>
      <c r="E22" s="137"/>
      <c r="F22" s="121"/>
    </row>
    <row r="23" spans="1:6" ht="15">
      <c r="A23" s="120"/>
      <c r="B23" s="120"/>
      <c r="C23" s="57"/>
      <c r="D23" s="120"/>
      <c r="E23" s="137"/>
      <c r="F23" s="121"/>
    </row>
    <row r="24" spans="1:6" ht="15">
      <c r="A24" s="120"/>
      <c r="B24" s="120"/>
      <c r="C24" s="57"/>
      <c r="D24" s="120"/>
      <c r="E24" s="137"/>
      <c r="F24" s="121"/>
    </row>
    <row r="25" spans="1:6" ht="15">
      <c r="A25" s="122"/>
      <c r="B25" s="122"/>
      <c r="C25" s="123"/>
      <c r="D25" s="122"/>
      <c r="E25" s="138"/>
      <c r="F25" s="125"/>
    </row>
    <row r="26" spans="1:6" ht="15">
      <c r="A26" s="126"/>
      <c r="B26" s="126"/>
      <c r="C26" s="127"/>
      <c r="D26" s="164" t="s">
        <v>35</v>
      </c>
      <c r="E26" s="139">
        <f>SUM(E9:E25)</f>
        <v>55701.770000000004</v>
      </c>
      <c r="F26" s="129">
        <f>SUM(F9:F25)</f>
        <v>4149.16</v>
      </c>
    </row>
    <row r="28" spans="1:6" ht="15">
      <c r="A28" s="130"/>
      <c r="B28" s="131"/>
      <c r="C28" s="132"/>
      <c r="D28" s="131"/>
      <c r="E28" s="140"/>
      <c r="F28" s="133"/>
    </row>
    <row r="29" spans="4:6" ht="15">
      <c r="D29" s="131"/>
      <c r="E29" s="140"/>
      <c r="F29" s="133"/>
    </row>
    <row r="30" spans="4:6" ht="15">
      <c r="D30" s="131"/>
      <c r="E30" s="141"/>
      <c r="F30" s="133"/>
    </row>
    <row r="31" spans="4:6" ht="15">
      <c r="D31" s="131"/>
      <c r="E31" s="142"/>
      <c r="F31" s="133"/>
    </row>
  </sheetData>
  <sheetProtection/>
  <printOptions/>
  <pageMargins left="0.7" right="0.7" top="0.75" bottom="0.75" header="0.3" footer="0.3"/>
  <pageSetup orientation="portrait" paperSize="9"/>
  <ignoredErrors>
    <ignoredError sqref="E26:F26" emptyCellReferenc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tabSelected="1" workbookViewId="0" topLeftCell="A7">
      <selection activeCell="C41" sqref="C41"/>
    </sheetView>
  </sheetViews>
  <sheetFormatPr defaultColWidth="8.8515625" defaultRowHeight="15"/>
  <cols>
    <col min="1" max="1" width="17.421875" style="51" bestFit="1" customWidth="1"/>
    <col min="2" max="2" width="33.00390625" style="51" bestFit="1" customWidth="1"/>
    <col min="3" max="3" width="51.7109375" style="51" bestFit="1" customWidth="1"/>
    <col min="4" max="4" width="20.140625" style="51" customWidth="1"/>
    <col min="5" max="5" width="17.140625" style="51" bestFit="1" customWidth="1"/>
    <col min="6" max="6" width="12.421875" style="105" customWidth="1"/>
    <col min="7" max="7" width="8.28125" style="51" customWidth="1"/>
    <col min="8" max="8" width="7.7109375" style="51" customWidth="1"/>
    <col min="9" max="16384" width="8.8515625" style="51" customWidth="1"/>
  </cols>
  <sheetData>
    <row r="1" spans="1:6" ht="15">
      <c r="A1" s="80" t="s">
        <v>28</v>
      </c>
      <c r="B1" s="80" t="s">
        <v>27</v>
      </c>
      <c r="C1" s="79"/>
      <c r="D1" s="79"/>
      <c r="E1" s="79"/>
      <c r="F1" s="83"/>
    </row>
    <row r="2" spans="1:6" ht="15">
      <c r="A2" s="80"/>
      <c r="B2" s="80"/>
      <c r="C2" s="79"/>
      <c r="D2" s="79"/>
      <c r="E2" s="79"/>
      <c r="F2" s="83"/>
    </row>
    <row r="3" spans="1:13" ht="15">
      <c r="A3" s="80" t="s">
        <v>48</v>
      </c>
      <c r="B3" s="82" t="s">
        <v>46</v>
      </c>
      <c r="C3" s="42" t="s">
        <v>49</v>
      </c>
      <c r="D3" s="79"/>
      <c r="E3" s="113"/>
      <c r="F3" s="83"/>
      <c r="L3" s="52"/>
      <c r="M3" s="52"/>
    </row>
    <row r="4" spans="1:13" ht="15">
      <c r="A4" s="80"/>
      <c r="B4" s="82" t="s">
        <v>47</v>
      </c>
      <c r="C4" s="79"/>
      <c r="D4" s="79"/>
      <c r="E4" s="113"/>
      <c r="F4" s="83"/>
      <c r="L4" s="52"/>
      <c r="M4" s="52"/>
    </row>
    <row r="5" spans="1:13" ht="15.75" thickBot="1">
      <c r="A5" s="84"/>
      <c r="B5" s="85"/>
      <c r="C5" s="85"/>
      <c r="D5" s="85"/>
      <c r="E5" s="85"/>
      <c r="F5" s="104"/>
      <c r="L5" s="52"/>
      <c r="M5" s="52"/>
    </row>
    <row r="6" spans="6:13" ht="15">
      <c r="F6" s="148"/>
      <c r="G6" s="149"/>
      <c r="L6" s="52"/>
      <c r="M6" s="52"/>
    </row>
    <row r="7" spans="1:13" ht="15">
      <c r="A7" s="1"/>
      <c r="C7" s="32"/>
      <c r="D7" s="32"/>
      <c r="E7" s="160"/>
      <c r="L7" s="52"/>
      <c r="M7" s="52"/>
    </row>
    <row r="8" spans="1:13" ht="15">
      <c r="A8" s="49" t="s">
        <v>0</v>
      </c>
      <c r="B8" s="49" t="s">
        <v>1</v>
      </c>
      <c r="C8" s="49" t="s">
        <v>2</v>
      </c>
      <c r="D8" s="49" t="s">
        <v>5</v>
      </c>
      <c r="E8" s="50" t="s">
        <v>20</v>
      </c>
      <c r="F8" s="117" t="s">
        <v>19</v>
      </c>
      <c r="L8" s="52"/>
      <c r="M8" s="52"/>
    </row>
    <row r="9" spans="1:11" ht="15">
      <c r="A9" s="114">
        <v>42565</v>
      </c>
      <c r="B9" s="118" t="s">
        <v>60</v>
      </c>
      <c r="C9" s="115" t="s">
        <v>64</v>
      </c>
      <c r="D9" s="54"/>
      <c r="E9" s="135">
        <v>18081</v>
      </c>
      <c r="F9" s="110">
        <v>1345.59</v>
      </c>
      <c r="G9" s="143"/>
      <c r="H9" s="52"/>
      <c r="I9" s="52"/>
      <c r="J9" s="52"/>
      <c r="K9" s="52"/>
    </row>
    <row r="10" spans="1:11" ht="15">
      <c r="A10" s="114">
        <v>42632</v>
      </c>
      <c r="B10" s="120" t="s">
        <v>60</v>
      </c>
      <c r="C10" s="115" t="s">
        <v>65</v>
      </c>
      <c r="D10" s="57"/>
      <c r="E10" s="136">
        <v>16599.46</v>
      </c>
      <c r="F10" s="110">
        <v>1235.33</v>
      </c>
      <c r="G10" s="143"/>
      <c r="H10" s="52"/>
      <c r="I10" s="52"/>
      <c r="J10" s="52"/>
      <c r="K10" s="52"/>
    </row>
    <row r="11" spans="1:11" ht="15">
      <c r="A11" s="114">
        <v>42668</v>
      </c>
      <c r="B11" s="120" t="s">
        <v>50</v>
      </c>
      <c r="C11" s="115" t="s">
        <v>66</v>
      </c>
      <c r="D11" s="57"/>
      <c r="E11" s="136">
        <v>2415.79</v>
      </c>
      <c r="F11" s="110">
        <v>180.26</v>
      </c>
      <c r="G11" s="143"/>
      <c r="H11" s="52"/>
      <c r="I11" s="52"/>
      <c r="J11" s="52"/>
      <c r="K11" s="52"/>
    </row>
    <row r="12" spans="1:11" ht="15.75">
      <c r="A12" s="61"/>
      <c r="B12" s="56"/>
      <c r="C12" s="56"/>
      <c r="D12" s="57"/>
      <c r="E12" s="136"/>
      <c r="F12" s="121"/>
      <c r="G12" s="52"/>
      <c r="H12" s="52"/>
      <c r="I12" s="52"/>
      <c r="J12" s="52"/>
      <c r="K12" s="52"/>
    </row>
    <row r="13" spans="1:6" s="168" customFormat="1" ht="15">
      <c r="A13" s="167" t="s">
        <v>69</v>
      </c>
      <c r="B13" s="167" t="s">
        <v>70</v>
      </c>
      <c r="C13" s="167" t="s">
        <v>71</v>
      </c>
      <c r="D13" s="167"/>
      <c r="E13" s="153">
        <f>1000*13.4017</f>
        <v>13401.7</v>
      </c>
      <c r="F13" s="106">
        <v>1000</v>
      </c>
    </row>
    <row r="14" spans="1:11" ht="15.75">
      <c r="A14" s="61"/>
      <c r="B14" s="56"/>
      <c r="C14" s="56"/>
      <c r="D14" s="57"/>
      <c r="E14" s="136"/>
      <c r="F14" s="121"/>
      <c r="G14" s="52"/>
      <c r="H14" s="52"/>
      <c r="I14" s="52"/>
      <c r="J14" s="52"/>
      <c r="K14" s="52"/>
    </row>
    <row r="15" spans="1:11" ht="15.75">
      <c r="A15" s="61"/>
      <c r="B15" s="162"/>
      <c r="C15" s="162"/>
      <c r="D15" s="59"/>
      <c r="E15" s="136"/>
      <c r="F15" s="121"/>
      <c r="G15" s="60"/>
      <c r="H15" s="52"/>
      <c r="I15" s="52"/>
      <c r="J15" s="52"/>
      <c r="K15" s="52"/>
    </row>
    <row r="16" spans="1:11" ht="15.75">
      <c r="A16" s="61"/>
      <c r="B16" s="57"/>
      <c r="C16" s="62"/>
      <c r="D16" s="62"/>
      <c r="E16" s="136"/>
      <c r="F16" s="121"/>
      <c r="G16" s="60"/>
      <c r="H16" s="52"/>
      <c r="I16" s="52"/>
      <c r="J16" s="52"/>
      <c r="K16" s="52"/>
    </row>
    <row r="17" spans="1:11" ht="15.75">
      <c r="A17" s="61"/>
      <c r="B17" s="56"/>
      <c r="C17" s="56"/>
      <c r="D17" s="57"/>
      <c r="E17" s="136"/>
      <c r="F17" s="121"/>
      <c r="G17" s="52"/>
      <c r="H17" s="52"/>
      <c r="I17" s="52"/>
      <c r="J17" s="52"/>
      <c r="K17" s="52"/>
    </row>
    <row r="18" spans="1:11" ht="15.75">
      <c r="A18" s="61"/>
      <c r="B18" s="56"/>
      <c r="C18" s="56"/>
      <c r="D18" s="57"/>
      <c r="E18" s="136"/>
      <c r="F18" s="121"/>
      <c r="G18" s="52"/>
      <c r="H18" s="52"/>
      <c r="I18" s="52"/>
      <c r="J18" s="52"/>
      <c r="K18" s="52"/>
    </row>
    <row r="19" spans="1:11" ht="15.75">
      <c r="A19" s="61"/>
      <c r="B19" s="56"/>
      <c r="C19" s="56"/>
      <c r="D19" s="57"/>
      <c r="E19" s="136"/>
      <c r="F19" s="121"/>
      <c r="G19" s="52"/>
      <c r="H19" s="52"/>
      <c r="I19" s="52"/>
      <c r="J19" s="52"/>
      <c r="K19" s="52"/>
    </row>
    <row r="20" spans="1:11" ht="15.75">
      <c r="A20" s="61"/>
      <c r="B20" s="56"/>
      <c r="C20" s="56"/>
      <c r="D20" s="57"/>
      <c r="E20" s="137"/>
      <c r="F20" s="121"/>
      <c r="G20" s="52"/>
      <c r="H20" s="52"/>
      <c r="I20" s="52"/>
      <c r="J20" s="52"/>
      <c r="K20" s="52"/>
    </row>
    <row r="21" spans="1:11" ht="15.75">
      <c r="A21" s="61"/>
      <c r="B21" s="56"/>
      <c r="C21" s="56"/>
      <c r="D21" s="57"/>
      <c r="E21" s="137"/>
      <c r="F21" s="121"/>
      <c r="G21" s="52"/>
      <c r="H21" s="64"/>
      <c r="I21" s="52"/>
      <c r="J21" s="52"/>
      <c r="K21" s="52"/>
    </row>
    <row r="22" spans="1:11" ht="15.75">
      <c r="A22" s="61"/>
      <c r="B22" s="57"/>
      <c r="C22" s="57"/>
      <c r="D22" s="57"/>
      <c r="E22" s="137"/>
      <c r="F22" s="121"/>
      <c r="G22" s="52"/>
      <c r="H22" s="52"/>
      <c r="I22" s="52"/>
      <c r="J22" s="52"/>
      <c r="K22" s="52"/>
    </row>
    <row r="23" spans="1:11" ht="15">
      <c r="A23" s="57"/>
      <c r="B23" s="57"/>
      <c r="C23" s="57"/>
      <c r="D23" s="57"/>
      <c r="E23" s="137"/>
      <c r="F23" s="121"/>
      <c r="G23" s="52"/>
      <c r="H23" s="52"/>
      <c r="I23" s="52"/>
      <c r="J23" s="52"/>
      <c r="K23" s="52"/>
    </row>
    <row r="24" spans="1:11" ht="15">
      <c r="A24" s="57"/>
      <c r="B24" s="57"/>
      <c r="C24" s="57"/>
      <c r="D24" s="57"/>
      <c r="E24" s="137"/>
      <c r="F24" s="121"/>
      <c r="G24" s="65"/>
      <c r="H24" s="52"/>
      <c r="I24" s="52"/>
      <c r="J24" s="52"/>
      <c r="K24" s="52"/>
    </row>
    <row r="25" spans="1:11" ht="15">
      <c r="A25" s="123"/>
      <c r="B25" s="123"/>
      <c r="C25" s="123"/>
      <c r="D25" s="163"/>
      <c r="E25" s="138"/>
      <c r="F25" s="125"/>
      <c r="G25" s="52"/>
      <c r="H25" s="52"/>
      <c r="I25" s="52"/>
      <c r="J25" s="52"/>
      <c r="K25" s="52"/>
    </row>
    <row r="26" spans="1:11" ht="15">
      <c r="A26" s="66"/>
      <c r="B26" s="67"/>
      <c r="C26" s="67"/>
      <c r="D26" s="164" t="s">
        <v>35</v>
      </c>
      <c r="E26" s="139">
        <f>SUM(E9:E25)</f>
        <v>50497.95</v>
      </c>
      <c r="F26" s="129">
        <f>SUM(F9:F25)</f>
        <v>3761.1800000000003</v>
      </c>
      <c r="G26" s="52"/>
      <c r="H26" s="52"/>
      <c r="I26" s="52"/>
      <c r="J26" s="52"/>
      <c r="K26" s="52"/>
    </row>
  </sheetData>
  <sheetProtection/>
  <printOptions/>
  <pageMargins left="0.7" right="0.7" top="0.75" bottom="0.75" header="0.3" footer="0.3"/>
  <pageSetup orientation="portrait"/>
  <ignoredErrors>
    <ignoredError sqref="E26:F26" emptyCellReferenc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M23"/>
  <sheetViews>
    <sheetView workbookViewId="0" topLeftCell="A1">
      <selection activeCell="A2" sqref="A2"/>
    </sheetView>
  </sheetViews>
  <sheetFormatPr defaultColWidth="8.8515625" defaultRowHeight="15"/>
  <cols>
    <col min="1" max="1" width="17.421875" style="51" bestFit="1" customWidth="1"/>
    <col min="2" max="2" width="33.00390625" style="51" bestFit="1" customWidth="1"/>
    <col min="3" max="3" width="58.00390625" style="51" bestFit="1" customWidth="1"/>
    <col min="4" max="4" width="20.140625" style="51" customWidth="1"/>
    <col min="5" max="5" width="17.140625" style="51" bestFit="1" customWidth="1"/>
    <col min="6" max="6" width="12.421875" style="105" customWidth="1"/>
    <col min="7" max="7" width="8.28125" style="51" customWidth="1"/>
    <col min="8" max="8" width="7.7109375" style="51" customWidth="1"/>
    <col min="9" max="16384" width="8.8515625" style="51" customWidth="1"/>
  </cols>
  <sheetData>
    <row r="1" spans="1:6" ht="15">
      <c r="A1" s="80" t="s">
        <v>29</v>
      </c>
      <c r="B1" s="42" t="s">
        <v>74</v>
      </c>
      <c r="C1" s="79"/>
      <c r="D1" s="79"/>
      <c r="E1" s="79"/>
      <c r="F1" s="51"/>
    </row>
    <row r="2" spans="1:6" ht="15">
      <c r="A2" s="80"/>
      <c r="B2" s="80"/>
      <c r="C2" s="79"/>
      <c r="D2" s="79"/>
      <c r="E2" s="79"/>
      <c r="F2" s="51"/>
    </row>
    <row r="3" spans="1:13" ht="15">
      <c r="A3" s="80" t="s">
        <v>48</v>
      </c>
      <c r="B3" s="82" t="s">
        <v>46</v>
      </c>
      <c r="C3" s="42" t="s">
        <v>49</v>
      </c>
      <c r="D3" s="79"/>
      <c r="E3" s="113"/>
      <c r="F3" s="51"/>
      <c r="L3" s="52"/>
      <c r="M3" s="52"/>
    </row>
    <row r="4" spans="1:13" ht="15">
      <c r="A4" s="80"/>
      <c r="B4" s="82" t="s">
        <v>47</v>
      </c>
      <c r="C4" s="79"/>
      <c r="D4" s="79"/>
      <c r="E4" s="113"/>
      <c r="F4" s="51"/>
      <c r="L4" s="52"/>
      <c r="M4" s="52"/>
    </row>
    <row r="5" spans="1:13" ht="15.75" thickBot="1">
      <c r="A5" s="84"/>
      <c r="B5" s="85"/>
      <c r="C5" s="85"/>
      <c r="D5" s="85"/>
      <c r="E5" s="85"/>
      <c r="F5" s="51"/>
      <c r="L5" s="52"/>
      <c r="M5" s="52"/>
    </row>
    <row r="6" spans="6:13" ht="15">
      <c r="F6" s="148"/>
      <c r="G6" s="149"/>
      <c r="L6" s="52"/>
      <c r="M6" s="52"/>
    </row>
    <row r="8" spans="1:5" ht="15">
      <c r="A8" s="1" t="s">
        <v>75</v>
      </c>
      <c r="B8" s="168"/>
      <c r="C8" s="168"/>
      <c r="D8" s="168"/>
      <c r="E8" s="168"/>
    </row>
    <row r="9" spans="1:6" ht="15">
      <c r="A9" s="49" t="s">
        <v>0</v>
      </c>
      <c r="B9" s="49" t="s">
        <v>76</v>
      </c>
      <c r="C9" s="49" t="s">
        <v>77</v>
      </c>
      <c r="D9" s="87" t="s">
        <v>20</v>
      </c>
      <c r="E9" s="74" t="s">
        <v>19</v>
      </c>
      <c r="F9" s="169">
        <v>13.4017</v>
      </c>
    </row>
    <row r="10" spans="1:6" ht="15">
      <c r="A10" s="176" t="s">
        <v>83</v>
      </c>
      <c r="B10" s="168" t="s">
        <v>80</v>
      </c>
      <c r="C10" s="91" t="s">
        <v>82</v>
      </c>
      <c r="D10" s="170">
        <f>E10*F9</f>
        <v>17556.227</v>
      </c>
      <c r="E10" s="171">
        <v>1310</v>
      </c>
      <c r="F10" s="172"/>
    </row>
    <row r="11" spans="1:6" ht="15">
      <c r="A11" s="173" t="s">
        <v>84</v>
      </c>
      <c r="B11" s="168" t="s">
        <v>81</v>
      </c>
      <c r="C11" s="167" t="s">
        <v>86</v>
      </c>
      <c r="D11" s="92">
        <f>E11*F9</f>
        <v>13401.7</v>
      </c>
      <c r="E11" s="76">
        <v>1000</v>
      </c>
      <c r="F11" s="168"/>
    </row>
    <row r="12" spans="1:6" ht="15">
      <c r="A12" s="174"/>
      <c r="B12" s="175"/>
      <c r="C12" s="164" t="s">
        <v>35</v>
      </c>
      <c r="D12" s="156">
        <f>SUM(D10:D11)</f>
        <v>30957.927</v>
      </c>
      <c r="E12" s="108">
        <f>SUM(E10:E11)</f>
        <v>2310</v>
      </c>
      <c r="F12" s="168"/>
    </row>
    <row r="13" spans="1:5" ht="15">
      <c r="A13" s="168"/>
      <c r="B13" s="168"/>
      <c r="C13" s="168"/>
      <c r="D13" s="168"/>
      <c r="E13" s="168"/>
    </row>
    <row r="14" spans="1:5" ht="15">
      <c r="A14" s="168"/>
      <c r="B14" s="168"/>
      <c r="C14" s="168"/>
      <c r="D14" s="168"/>
      <c r="E14" s="168"/>
    </row>
    <row r="15" spans="1:5" ht="15">
      <c r="A15" s="1" t="s">
        <v>78</v>
      </c>
      <c r="B15" s="168"/>
      <c r="C15" s="168"/>
      <c r="D15" s="168"/>
      <c r="E15" s="168"/>
    </row>
    <row r="16" spans="1:6" ht="15">
      <c r="A16" s="49" t="s">
        <v>0</v>
      </c>
      <c r="B16" s="49" t="s">
        <v>76</v>
      </c>
      <c r="C16" s="49" t="s">
        <v>77</v>
      </c>
      <c r="D16" s="87" t="s">
        <v>20</v>
      </c>
      <c r="E16" s="74" t="s">
        <v>19</v>
      </c>
      <c r="F16" s="169">
        <v>13.4017</v>
      </c>
    </row>
    <row r="17" spans="1:6" ht="15">
      <c r="A17" s="176" t="s">
        <v>83</v>
      </c>
      <c r="B17" s="168" t="s">
        <v>80</v>
      </c>
      <c r="C17" s="91" t="s">
        <v>82</v>
      </c>
      <c r="D17" s="170">
        <f>E17*F16</f>
        <v>17556.227</v>
      </c>
      <c r="E17" s="171">
        <v>1310</v>
      </c>
      <c r="F17" s="172"/>
    </row>
    <row r="18" spans="1:6" ht="15">
      <c r="A18" s="173" t="s">
        <v>84</v>
      </c>
      <c r="B18" s="168" t="s">
        <v>81</v>
      </c>
      <c r="C18" s="167" t="s">
        <v>86</v>
      </c>
      <c r="D18" s="92">
        <f>E18*F16</f>
        <v>13401.7</v>
      </c>
      <c r="E18" s="76">
        <v>1000</v>
      </c>
      <c r="F18" s="168"/>
    </row>
    <row r="19" spans="1:6" ht="15">
      <c r="A19" s="174"/>
      <c r="B19" s="175"/>
      <c r="C19" s="164" t="s">
        <v>35</v>
      </c>
      <c r="D19" s="156">
        <f>SUM(D17:D18)</f>
        <v>30957.927</v>
      </c>
      <c r="E19" s="108">
        <f>SUM(E17:E18)</f>
        <v>2310</v>
      </c>
      <c r="F19" s="168"/>
    </row>
    <row r="20" spans="1:5" ht="15">
      <c r="A20" s="168"/>
      <c r="B20" s="168"/>
      <c r="C20" s="168"/>
      <c r="D20" s="168"/>
      <c r="E20" s="168"/>
    </row>
    <row r="21" spans="1:5" ht="15">
      <c r="A21" s="168"/>
      <c r="B21" s="168"/>
      <c r="C21" s="168"/>
      <c r="D21" s="168"/>
      <c r="E21" s="168"/>
    </row>
    <row r="22" spans="1:5" ht="15">
      <c r="A22" s="168"/>
      <c r="B22" s="168"/>
      <c r="C22" s="168"/>
      <c r="D22" s="168"/>
      <c r="E22" s="168"/>
    </row>
    <row r="23" spans="1:5" ht="15">
      <c r="A23" s="168"/>
      <c r="B23" s="168"/>
      <c r="C23" s="164" t="s">
        <v>79</v>
      </c>
      <c r="D23" s="156">
        <f>D12+D19</f>
        <v>61915.854</v>
      </c>
      <c r="E23" s="108">
        <f>E12+E19</f>
        <v>4620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workbookViewId="0" topLeftCell="A1">
      <selection activeCell="A2" sqref="A2"/>
    </sheetView>
  </sheetViews>
  <sheetFormatPr defaultColWidth="8.8515625" defaultRowHeight="15"/>
  <cols>
    <col min="1" max="1" width="14.00390625" style="168" bestFit="1" customWidth="1"/>
    <col min="2" max="2" width="22.7109375" style="168" customWidth="1"/>
    <col min="3" max="3" width="69.140625" style="168" bestFit="1" customWidth="1"/>
    <col min="4" max="4" width="20.140625" style="168" customWidth="1"/>
    <col min="5" max="5" width="17.140625" style="168" bestFit="1" customWidth="1"/>
    <col min="6" max="6" width="12.421875" style="105" customWidth="1"/>
    <col min="7" max="7" width="8.28125" style="168" customWidth="1"/>
    <col min="8" max="8" width="7.7109375" style="168" customWidth="1"/>
    <col min="9" max="16384" width="8.8515625" style="168" customWidth="1"/>
  </cols>
  <sheetData>
    <row r="1" spans="1:7" s="1" customFormat="1" ht="15">
      <c r="A1" s="80" t="s">
        <v>32</v>
      </c>
      <c r="B1" s="42" t="s">
        <v>30</v>
      </c>
      <c r="C1" s="42"/>
      <c r="D1" s="42"/>
      <c r="E1" s="42"/>
      <c r="F1" s="81"/>
      <c r="G1" s="42"/>
    </row>
    <row r="2" spans="1:7" s="1" customFormat="1" ht="15">
      <c r="A2" s="80"/>
      <c r="B2" s="42"/>
      <c r="C2" s="42"/>
      <c r="D2" s="42"/>
      <c r="E2" s="42"/>
      <c r="F2" s="81"/>
      <c r="G2" s="42"/>
    </row>
    <row r="3" spans="1:13" ht="15">
      <c r="A3" s="80" t="s">
        <v>48</v>
      </c>
      <c r="B3" s="82" t="s">
        <v>46</v>
      </c>
      <c r="C3" s="42" t="s">
        <v>49</v>
      </c>
      <c r="D3" s="185"/>
      <c r="E3" s="185"/>
      <c r="F3" s="83"/>
      <c r="G3" s="185"/>
      <c r="L3" s="186"/>
      <c r="M3" s="186"/>
    </row>
    <row r="4" spans="1:13" ht="15">
      <c r="A4" s="80"/>
      <c r="B4" s="82" t="s">
        <v>47</v>
      </c>
      <c r="C4" s="185"/>
      <c r="D4" s="185"/>
      <c r="E4" s="185"/>
      <c r="F4" s="83"/>
      <c r="G4" s="185"/>
      <c r="L4" s="186"/>
      <c r="M4" s="186"/>
    </row>
    <row r="5" spans="1:13" ht="15.75" thickBot="1">
      <c r="A5" s="84"/>
      <c r="B5" s="187"/>
      <c r="C5" s="187"/>
      <c r="D5" s="187"/>
      <c r="E5" s="187"/>
      <c r="F5" s="104"/>
      <c r="G5" s="187"/>
      <c r="L5" s="186"/>
      <c r="M5" s="186"/>
    </row>
    <row r="6" spans="6:13" ht="15">
      <c r="F6" s="148"/>
      <c r="G6" s="149"/>
      <c r="L6" s="186"/>
      <c r="M6" s="186"/>
    </row>
    <row r="7" spans="1:13" ht="15">
      <c r="A7" s="1"/>
      <c r="C7" s="32"/>
      <c r="D7" s="32"/>
      <c r="E7" s="160"/>
      <c r="L7" s="186"/>
      <c r="M7" s="186"/>
    </row>
    <row r="8" spans="1:13" ht="15">
      <c r="A8" s="49" t="s">
        <v>0</v>
      </c>
      <c r="B8" s="49" t="s">
        <v>1</v>
      </c>
      <c r="C8" s="49" t="s">
        <v>2</v>
      </c>
      <c r="D8" s="49" t="s">
        <v>5</v>
      </c>
      <c r="E8" s="50" t="s">
        <v>20</v>
      </c>
      <c r="F8" s="74" t="s">
        <v>19</v>
      </c>
      <c r="L8" s="186"/>
      <c r="M8" s="186"/>
    </row>
    <row r="9" spans="1:11" ht="15">
      <c r="A9" s="188">
        <v>42597</v>
      </c>
      <c r="B9" s="69" t="s">
        <v>39</v>
      </c>
      <c r="C9" s="174" t="s">
        <v>36</v>
      </c>
      <c r="D9" s="189"/>
      <c r="E9" s="55">
        <v>145</v>
      </c>
      <c r="F9" s="75">
        <v>10.79</v>
      </c>
      <c r="G9" s="186"/>
      <c r="H9" s="186"/>
      <c r="I9" s="186"/>
      <c r="J9" s="186"/>
      <c r="K9" s="186"/>
    </row>
    <row r="10" spans="1:11" ht="15">
      <c r="A10" s="190">
        <v>42706</v>
      </c>
      <c r="B10" s="70" t="s">
        <v>39</v>
      </c>
      <c r="C10" s="186" t="s">
        <v>37</v>
      </c>
      <c r="D10" s="167"/>
      <c r="E10" s="58">
        <v>161.07</v>
      </c>
      <c r="F10" s="76">
        <v>11.99</v>
      </c>
      <c r="G10" s="186"/>
      <c r="H10" s="186"/>
      <c r="I10" s="186"/>
      <c r="J10" s="186"/>
      <c r="K10" s="186"/>
    </row>
    <row r="11" spans="1:11" ht="15">
      <c r="A11" s="190">
        <v>42726</v>
      </c>
      <c r="B11" s="70" t="s">
        <v>39</v>
      </c>
      <c r="C11" s="186" t="s">
        <v>38</v>
      </c>
      <c r="D11" s="167"/>
      <c r="E11" s="58">
        <v>200.221</v>
      </c>
      <c r="F11" s="76">
        <v>14.94</v>
      </c>
      <c r="G11" s="186"/>
      <c r="H11" s="186"/>
      <c r="I11" s="186"/>
      <c r="J11" s="186"/>
      <c r="K11" s="186"/>
    </row>
    <row r="12" spans="1:11" ht="15">
      <c r="A12" s="190">
        <v>42751</v>
      </c>
      <c r="B12" s="70" t="s">
        <v>40</v>
      </c>
      <c r="C12" s="186" t="s">
        <v>42</v>
      </c>
      <c r="D12" s="167"/>
      <c r="E12" s="58">
        <v>7346</v>
      </c>
      <c r="F12" s="76">
        <v>548.58</v>
      </c>
      <c r="G12" s="186"/>
      <c r="H12" s="186"/>
      <c r="I12" s="186"/>
      <c r="J12" s="186"/>
      <c r="K12" s="186"/>
    </row>
    <row r="13" spans="1:11" ht="15">
      <c r="A13" s="190">
        <v>42751</v>
      </c>
      <c r="B13" s="70" t="s">
        <v>41</v>
      </c>
      <c r="C13" s="186" t="s">
        <v>42</v>
      </c>
      <c r="D13" s="167"/>
      <c r="E13" s="58">
        <v>7346</v>
      </c>
      <c r="F13" s="76">
        <v>548.58</v>
      </c>
      <c r="G13" s="186"/>
      <c r="H13" s="186"/>
      <c r="I13" s="186"/>
      <c r="J13" s="186"/>
      <c r="K13" s="186"/>
    </row>
    <row r="14" spans="1:11" ht="15">
      <c r="A14" s="190">
        <v>42751</v>
      </c>
      <c r="B14" s="70" t="s">
        <v>40</v>
      </c>
      <c r="C14" s="186" t="s">
        <v>43</v>
      </c>
      <c r="D14" s="167"/>
      <c r="E14" s="58">
        <v>11019</v>
      </c>
      <c r="F14" s="76">
        <v>822.87</v>
      </c>
      <c r="G14" s="186"/>
      <c r="H14" s="186"/>
      <c r="I14" s="186"/>
      <c r="J14" s="186"/>
      <c r="K14" s="186"/>
    </row>
    <row r="15" spans="1:11" ht="15">
      <c r="A15" s="190">
        <v>42751</v>
      </c>
      <c r="B15" s="70" t="s">
        <v>41</v>
      </c>
      <c r="C15" s="186" t="s">
        <v>44</v>
      </c>
      <c r="D15" s="71"/>
      <c r="E15" s="58">
        <v>11019</v>
      </c>
      <c r="F15" s="76">
        <v>822.87</v>
      </c>
      <c r="G15" s="72"/>
      <c r="H15" s="186"/>
      <c r="I15" s="186"/>
      <c r="J15" s="186"/>
      <c r="K15" s="186"/>
    </row>
    <row r="16" spans="1:11" ht="15">
      <c r="A16" s="73"/>
      <c r="B16" s="167"/>
      <c r="C16" s="191"/>
      <c r="D16" s="191"/>
      <c r="E16" s="58"/>
      <c r="F16" s="76"/>
      <c r="G16" s="72"/>
      <c r="H16" s="186"/>
      <c r="I16" s="186"/>
      <c r="J16" s="186"/>
      <c r="K16" s="186"/>
    </row>
    <row r="17" spans="1:11" ht="15">
      <c r="A17" s="73"/>
      <c r="B17" s="70"/>
      <c r="C17" s="70"/>
      <c r="D17" s="167"/>
      <c r="E17" s="58"/>
      <c r="F17" s="76"/>
      <c r="G17" s="186"/>
      <c r="H17" s="186"/>
      <c r="I17" s="186"/>
      <c r="J17" s="186"/>
      <c r="K17" s="186"/>
    </row>
    <row r="18" spans="1:11" ht="15">
      <c r="A18" s="73"/>
      <c r="B18" s="70"/>
      <c r="C18" s="70"/>
      <c r="D18" s="167"/>
      <c r="E18" s="58"/>
      <c r="F18" s="76"/>
      <c r="G18" s="186"/>
      <c r="H18" s="186"/>
      <c r="I18" s="186"/>
      <c r="J18" s="186"/>
      <c r="K18" s="186"/>
    </row>
    <row r="19" spans="1:11" ht="15">
      <c r="A19" s="73"/>
      <c r="B19" s="70"/>
      <c r="C19" s="70"/>
      <c r="D19" s="167"/>
      <c r="E19" s="58"/>
      <c r="F19" s="76"/>
      <c r="G19" s="186"/>
      <c r="H19" s="186"/>
      <c r="I19" s="186"/>
      <c r="J19" s="186"/>
      <c r="K19" s="186"/>
    </row>
    <row r="20" spans="1:11" ht="15">
      <c r="A20" s="73"/>
      <c r="B20" s="70"/>
      <c r="C20" s="70"/>
      <c r="D20" s="167"/>
      <c r="E20" s="63"/>
      <c r="F20" s="76"/>
      <c r="G20" s="186"/>
      <c r="H20" s="186"/>
      <c r="I20" s="186"/>
      <c r="J20" s="186"/>
      <c r="K20" s="186"/>
    </row>
    <row r="21" spans="1:11" ht="15">
      <c r="A21" s="73"/>
      <c r="B21" s="70"/>
      <c r="C21" s="70"/>
      <c r="D21" s="167"/>
      <c r="E21" s="63"/>
      <c r="F21" s="76"/>
      <c r="G21" s="186"/>
      <c r="H21" s="192"/>
      <c r="I21" s="186"/>
      <c r="J21" s="186"/>
      <c r="K21" s="186"/>
    </row>
    <row r="22" spans="1:11" ht="15">
      <c r="A22" s="73"/>
      <c r="B22" s="167"/>
      <c r="C22" s="167"/>
      <c r="D22" s="167"/>
      <c r="E22" s="63"/>
      <c r="F22" s="76"/>
      <c r="G22" s="186"/>
      <c r="H22" s="186"/>
      <c r="I22" s="186"/>
      <c r="J22" s="186"/>
      <c r="K22" s="186"/>
    </row>
    <row r="23" spans="1:11" ht="15">
      <c r="A23" s="167"/>
      <c r="B23" s="167"/>
      <c r="C23" s="167"/>
      <c r="D23" s="167"/>
      <c r="E23" s="63"/>
      <c r="F23" s="76"/>
      <c r="G23" s="186"/>
      <c r="H23" s="186"/>
      <c r="I23" s="186"/>
      <c r="J23" s="186"/>
      <c r="K23" s="186"/>
    </row>
    <row r="24" spans="1:11" ht="15">
      <c r="A24" s="167"/>
      <c r="B24" s="167"/>
      <c r="C24" s="167"/>
      <c r="D24" s="167"/>
      <c r="E24" s="63"/>
      <c r="F24" s="76"/>
      <c r="G24" s="193"/>
      <c r="H24" s="186"/>
      <c r="I24" s="186"/>
      <c r="J24" s="186"/>
      <c r="K24" s="186"/>
    </row>
    <row r="25" spans="1:11" ht="15">
      <c r="A25" s="167"/>
      <c r="B25" s="167"/>
      <c r="C25" s="167"/>
      <c r="D25" s="194"/>
      <c r="E25" s="63"/>
      <c r="F25" s="77"/>
      <c r="G25" s="186"/>
      <c r="H25" s="186"/>
      <c r="I25" s="186"/>
      <c r="J25" s="186"/>
      <c r="K25" s="186"/>
    </row>
    <row r="26" spans="1:11" ht="15">
      <c r="A26" s="66"/>
      <c r="B26" s="67"/>
      <c r="C26" s="67"/>
      <c r="D26" s="164" t="s">
        <v>35</v>
      </c>
      <c r="E26" s="68">
        <f>SUM(E9:E25)</f>
        <v>37236.291</v>
      </c>
      <c r="F26" s="78">
        <f>SUM(F9:F25)</f>
        <v>2780.62</v>
      </c>
      <c r="G26" s="186"/>
      <c r="H26" s="186"/>
      <c r="I26" s="186"/>
      <c r="J26" s="186"/>
      <c r="K26" s="186"/>
    </row>
    <row r="27" spans="1:6" ht="15">
      <c r="A27" s="186"/>
      <c r="B27" s="186"/>
      <c r="C27" s="186"/>
      <c r="D27" s="186"/>
      <c r="E27" s="186"/>
      <c r="F27" s="195"/>
    </row>
  </sheetData>
  <sheetProtection/>
  <printOptions/>
  <pageMargins left="0.7" right="0.7" top="0.75" bottom="0.75" header="0.3" footer="0.3"/>
  <pageSetup orientation="portrait"/>
  <ignoredErrors>
    <ignoredError sqref="E26:F26" emptyCellReferenc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A2" sqref="A2"/>
    </sheetView>
  </sheetViews>
  <sheetFormatPr defaultColWidth="8.8515625" defaultRowHeight="15"/>
  <cols>
    <col min="1" max="1" width="14.00390625" style="51" bestFit="1" customWidth="1"/>
    <col min="2" max="2" width="22.7109375" style="51" customWidth="1"/>
    <col min="3" max="3" width="37.8515625" style="51" customWidth="1"/>
    <col min="4" max="4" width="20.140625" style="51" customWidth="1"/>
    <col min="5" max="5" width="17.140625" style="51" bestFit="1" customWidth="1"/>
    <col min="6" max="6" width="11.421875" style="105" bestFit="1" customWidth="1"/>
    <col min="7" max="7" width="8.28125" style="51" customWidth="1"/>
    <col min="8" max="8" width="7.7109375" style="51" customWidth="1"/>
    <col min="9" max="16384" width="8.8515625" style="51" customWidth="1"/>
  </cols>
  <sheetData>
    <row r="1" spans="1:6" ht="15">
      <c r="A1" s="80" t="s">
        <v>33</v>
      </c>
      <c r="B1" s="42" t="s">
        <v>31</v>
      </c>
      <c r="C1" s="79"/>
      <c r="D1" s="79"/>
      <c r="E1" s="79"/>
      <c r="F1" s="83"/>
    </row>
    <row r="2" spans="1:6" ht="15">
      <c r="A2" s="80"/>
      <c r="B2" s="42"/>
      <c r="C2" s="42"/>
      <c r="D2" s="79"/>
      <c r="E2" s="79"/>
      <c r="F2" s="83"/>
    </row>
    <row r="3" spans="1:6" ht="15">
      <c r="A3" s="80" t="s">
        <v>48</v>
      </c>
      <c r="B3" s="82" t="s">
        <v>46</v>
      </c>
      <c r="C3" s="42" t="s">
        <v>49</v>
      </c>
      <c r="D3" s="79"/>
      <c r="E3" s="79"/>
      <c r="F3" s="83"/>
    </row>
    <row r="4" spans="1:6" ht="15">
      <c r="A4" s="80"/>
      <c r="B4" s="82" t="s">
        <v>47</v>
      </c>
      <c r="C4" s="79"/>
      <c r="D4" s="79"/>
      <c r="E4" s="79"/>
      <c r="F4" s="83"/>
    </row>
    <row r="5" spans="1:13" ht="15.75" thickBot="1">
      <c r="A5" s="84"/>
      <c r="B5" s="85"/>
      <c r="C5" s="85"/>
      <c r="D5" s="85"/>
      <c r="E5" s="85"/>
      <c r="F5" s="104"/>
      <c r="L5" s="52"/>
      <c r="M5" s="52"/>
    </row>
    <row r="6" spans="6:13" ht="15">
      <c r="F6" s="148"/>
      <c r="G6" s="149"/>
      <c r="L6" s="52"/>
      <c r="M6" s="52"/>
    </row>
    <row r="7" spans="1:13" ht="15">
      <c r="A7" s="1"/>
      <c r="C7" s="32"/>
      <c r="D7" s="32"/>
      <c r="E7" s="160"/>
      <c r="L7" s="52"/>
      <c r="M7" s="52"/>
    </row>
    <row r="8" spans="1:13" ht="15">
      <c r="A8" s="49" t="s">
        <v>0</v>
      </c>
      <c r="B8" s="49" t="s">
        <v>1</v>
      </c>
      <c r="C8" s="49" t="s">
        <v>2</v>
      </c>
      <c r="D8" s="49" t="s">
        <v>5</v>
      </c>
      <c r="E8" s="50" t="s">
        <v>20</v>
      </c>
      <c r="F8" s="117" t="s">
        <v>19</v>
      </c>
      <c r="L8" s="52"/>
      <c r="M8" s="52"/>
    </row>
    <row r="9" spans="1:11" ht="15.75">
      <c r="A9" s="161"/>
      <c r="B9" s="53"/>
      <c r="C9" s="53"/>
      <c r="D9" s="54"/>
      <c r="E9" s="55"/>
      <c r="F9" s="119"/>
      <c r="G9" s="52"/>
      <c r="H9" s="52"/>
      <c r="I9" s="52"/>
      <c r="J9" s="52"/>
      <c r="K9" s="52"/>
    </row>
    <row r="10" spans="1:11" ht="15.75">
      <c r="A10" s="61"/>
      <c r="B10" s="56"/>
      <c r="C10" s="56"/>
      <c r="D10" s="57"/>
      <c r="E10" s="58"/>
      <c r="F10" s="121"/>
      <c r="G10" s="52"/>
      <c r="H10" s="52"/>
      <c r="I10" s="52"/>
      <c r="J10" s="52"/>
      <c r="K10" s="52"/>
    </row>
    <row r="11" spans="1:11" ht="15.75">
      <c r="A11" s="61"/>
      <c r="B11" s="56"/>
      <c r="C11" s="56"/>
      <c r="D11" s="57"/>
      <c r="E11" s="58"/>
      <c r="F11" s="121"/>
      <c r="G11" s="52"/>
      <c r="H11" s="52"/>
      <c r="I11" s="52"/>
      <c r="J11" s="52"/>
      <c r="K11" s="52"/>
    </row>
    <row r="12" spans="1:11" ht="15.75">
      <c r="A12" s="61"/>
      <c r="B12" s="56"/>
      <c r="C12" s="56"/>
      <c r="D12" s="57"/>
      <c r="E12" s="58"/>
      <c r="F12" s="121"/>
      <c r="G12" s="52"/>
      <c r="H12" s="52"/>
      <c r="I12" s="52"/>
      <c r="J12" s="52"/>
      <c r="K12" s="52"/>
    </row>
    <row r="13" spans="1:11" ht="15.75">
      <c r="A13" s="61"/>
      <c r="B13" s="56"/>
      <c r="C13" s="56"/>
      <c r="D13" s="57"/>
      <c r="E13" s="58"/>
      <c r="F13" s="121"/>
      <c r="G13" s="52"/>
      <c r="H13" s="52"/>
      <c r="I13" s="52"/>
      <c r="J13" s="52"/>
      <c r="K13" s="52"/>
    </row>
    <row r="14" spans="1:11" ht="15.75">
      <c r="A14" s="61"/>
      <c r="B14" s="56"/>
      <c r="C14" s="56"/>
      <c r="D14" s="57"/>
      <c r="E14" s="58"/>
      <c r="F14" s="121"/>
      <c r="G14" s="52"/>
      <c r="H14" s="52"/>
      <c r="I14" s="52"/>
      <c r="J14" s="52"/>
      <c r="K14" s="52"/>
    </row>
    <row r="15" spans="1:11" ht="15.75">
      <c r="A15" s="61"/>
      <c r="B15" s="162"/>
      <c r="C15" s="162"/>
      <c r="D15" s="59"/>
      <c r="E15" s="58"/>
      <c r="F15" s="121"/>
      <c r="G15" s="60"/>
      <c r="H15" s="52"/>
      <c r="I15" s="52"/>
      <c r="J15" s="52"/>
      <c r="K15" s="52"/>
    </row>
    <row r="16" spans="1:11" ht="15.75">
      <c r="A16" s="61"/>
      <c r="B16" s="57"/>
      <c r="C16" s="165" t="s">
        <v>67</v>
      </c>
      <c r="D16" s="62"/>
      <c r="E16" s="58"/>
      <c r="F16" s="121"/>
      <c r="G16" s="60"/>
      <c r="H16" s="52"/>
      <c r="I16" s="52"/>
      <c r="J16" s="52"/>
      <c r="K16" s="52"/>
    </row>
    <row r="17" spans="1:11" ht="15.75">
      <c r="A17" s="61"/>
      <c r="B17" s="56"/>
      <c r="C17" s="56"/>
      <c r="D17" s="57"/>
      <c r="E17" s="58"/>
      <c r="F17" s="121"/>
      <c r="G17" s="52"/>
      <c r="H17" s="52"/>
      <c r="I17" s="52"/>
      <c r="J17" s="52"/>
      <c r="K17" s="52"/>
    </row>
    <row r="18" spans="1:11" ht="15.75">
      <c r="A18" s="61"/>
      <c r="B18" s="56"/>
      <c r="C18" s="56"/>
      <c r="D18" s="57"/>
      <c r="E18" s="58"/>
      <c r="F18" s="121"/>
      <c r="G18" s="52"/>
      <c r="H18" s="52"/>
      <c r="I18" s="52"/>
      <c r="J18" s="52"/>
      <c r="K18" s="52"/>
    </row>
    <row r="19" spans="1:11" ht="15.75">
      <c r="A19" s="61"/>
      <c r="B19" s="56"/>
      <c r="C19" s="56"/>
      <c r="D19" s="57"/>
      <c r="E19" s="58"/>
      <c r="F19" s="121"/>
      <c r="G19" s="52"/>
      <c r="H19" s="52"/>
      <c r="I19" s="52"/>
      <c r="J19" s="52"/>
      <c r="K19" s="52"/>
    </row>
    <row r="20" spans="1:11" ht="15.75">
      <c r="A20" s="61"/>
      <c r="B20" s="56"/>
      <c r="C20" s="56"/>
      <c r="D20" s="57"/>
      <c r="E20" s="63"/>
      <c r="F20" s="121"/>
      <c r="G20" s="52"/>
      <c r="H20" s="52"/>
      <c r="I20" s="52"/>
      <c r="J20" s="52"/>
      <c r="K20" s="52"/>
    </row>
    <row r="21" spans="1:11" ht="15.75">
      <c r="A21" s="61"/>
      <c r="B21" s="56"/>
      <c r="C21" s="56"/>
      <c r="D21" s="57"/>
      <c r="E21" s="63"/>
      <c r="F21" s="121"/>
      <c r="G21" s="52"/>
      <c r="H21" s="64"/>
      <c r="I21" s="52"/>
      <c r="J21" s="52"/>
      <c r="K21" s="52"/>
    </row>
    <row r="22" spans="1:11" ht="15.75">
      <c r="A22" s="61"/>
      <c r="B22" s="57"/>
      <c r="C22" s="57"/>
      <c r="D22" s="57"/>
      <c r="E22" s="63"/>
      <c r="F22" s="121"/>
      <c r="G22" s="52"/>
      <c r="H22" s="52"/>
      <c r="I22" s="52"/>
      <c r="J22" s="52"/>
      <c r="K22" s="52"/>
    </row>
    <row r="23" spans="1:11" ht="15">
      <c r="A23" s="57"/>
      <c r="B23" s="57"/>
      <c r="C23" s="57"/>
      <c r="D23" s="57"/>
      <c r="E23" s="63"/>
      <c r="F23" s="121"/>
      <c r="G23" s="52"/>
      <c r="H23" s="52"/>
      <c r="I23" s="52"/>
      <c r="J23" s="52"/>
      <c r="K23" s="52"/>
    </row>
    <row r="24" spans="1:11" ht="15">
      <c r="A24" s="57"/>
      <c r="B24" s="57"/>
      <c r="C24" s="57"/>
      <c r="D24" s="57"/>
      <c r="E24" s="63"/>
      <c r="F24" s="121"/>
      <c r="G24" s="65"/>
      <c r="H24" s="52"/>
      <c r="I24" s="52"/>
      <c r="J24" s="52"/>
      <c r="K24" s="52"/>
    </row>
    <row r="25" spans="1:11" ht="15">
      <c r="A25" s="123"/>
      <c r="B25" s="123"/>
      <c r="C25" s="123"/>
      <c r="D25" s="163"/>
      <c r="E25" s="124"/>
      <c r="F25" s="125"/>
      <c r="G25" s="52"/>
      <c r="H25" s="52"/>
      <c r="I25" s="52"/>
      <c r="J25" s="52"/>
      <c r="K25" s="52"/>
    </row>
    <row r="26" spans="1:11" ht="15">
      <c r="A26" s="66"/>
      <c r="B26" s="67"/>
      <c r="C26" s="67"/>
      <c r="D26" s="164" t="s">
        <v>35</v>
      </c>
      <c r="E26" s="128">
        <f>SUM(E9:E25)</f>
        <v>0</v>
      </c>
      <c r="F26" s="129">
        <f>SUM(F9:F25)</f>
        <v>0</v>
      </c>
      <c r="G26" s="52"/>
      <c r="H26" s="52"/>
      <c r="I26" s="52"/>
      <c r="J26" s="52"/>
      <c r="K26" s="52"/>
    </row>
  </sheetData>
  <sheetProtection/>
  <printOptions/>
  <pageMargins left="0.7" right="0.7" top="0.75" bottom="0.75" header="0.3" footer="0.3"/>
  <pageSetup orientation="portrait"/>
  <ignoredErrors>
    <ignoredError sqref="E26:F26" emptyCellReferenc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A2" sqref="A2"/>
    </sheetView>
  </sheetViews>
  <sheetFormatPr defaultColWidth="8.8515625" defaultRowHeight="15"/>
  <cols>
    <col min="1" max="1" width="14.00390625" style="51" bestFit="1" customWidth="1"/>
    <col min="2" max="2" width="22.7109375" style="51" customWidth="1"/>
    <col min="3" max="3" width="37.8515625" style="51" customWidth="1"/>
    <col min="4" max="4" width="20.140625" style="51" customWidth="1"/>
    <col min="5" max="5" width="17.140625" style="147" bestFit="1" customWidth="1"/>
    <col min="6" max="6" width="12.421875" style="105" customWidth="1"/>
    <col min="7" max="7" width="8.28125" style="51" customWidth="1"/>
    <col min="8" max="8" width="7.7109375" style="51" customWidth="1"/>
    <col min="9" max="16384" width="8.8515625" style="51" customWidth="1"/>
  </cols>
  <sheetData>
    <row r="1" spans="1:6" ht="15">
      <c r="A1" s="80" t="s">
        <v>88</v>
      </c>
      <c r="B1" s="42" t="s">
        <v>34</v>
      </c>
      <c r="C1" s="79"/>
      <c r="D1" s="79"/>
      <c r="E1" s="113"/>
      <c r="F1" s="83"/>
    </row>
    <row r="2" spans="1:6" ht="15">
      <c r="A2" s="80"/>
      <c r="B2" s="42"/>
      <c r="C2" s="42"/>
      <c r="D2" s="79"/>
      <c r="E2" s="113"/>
      <c r="F2" s="83"/>
    </row>
    <row r="3" spans="1:6" ht="15">
      <c r="A3" s="80" t="s">
        <v>48</v>
      </c>
      <c r="B3" s="82" t="s">
        <v>46</v>
      </c>
      <c r="C3" s="42" t="s">
        <v>49</v>
      </c>
      <c r="D3" s="79"/>
      <c r="E3" s="113"/>
      <c r="F3" s="83"/>
    </row>
    <row r="4" spans="1:6" ht="15">
      <c r="A4" s="80"/>
      <c r="B4" s="82" t="s">
        <v>47</v>
      </c>
      <c r="C4" s="79"/>
      <c r="D4" s="79"/>
      <c r="E4" s="113"/>
      <c r="F4" s="83"/>
    </row>
    <row r="5" spans="1:13" ht="15.75" thickBot="1">
      <c r="A5" s="84"/>
      <c r="B5" s="85"/>
      <c r="C5" s="85"/>
      <c r="D5" s="85"/>
      <c r="E5" s="145"/>
      <c r="F5" s="104"/>
      <c r="L5" s="52"/>
      <c r="M5" s="52"/>
    </row>
    <row r="6" spans="6:13" ht="15">
      <c r="F6" s="148"/>
      <c r="L6" s="52"/>
      <c r="M6" s="52"/>
    </row>
    <row r="7" spans="1:13" ht="15">
      <c r="A7" s="1"/>
      <c r="C7" s="32"/>
      <c r="D7" s="32"/>
      <c r="E7" s="150"/>
      <c r="L7" s="52"/>
      <c r="M7" s="52"/>
    </row>
    <row r="8" spans="1:13" ht="15">
      <c r="A8" s="49" t="s">
        <v>0</v>
      </c>
      <c r="B8" s="49" t="s">
        <v>1</v>
      </c>
      <c r="C8" s="49" t="s">
        <v>2</v>
      </c>
      <c r="D8" s="49" t="s">
        <v>5</v>
      </c>
      <c r="E8" s="166" t="s">
        <v>20</v>
      </c>
      <c r="F8" s="117" t="s">
        <v>19</v>
      </c>
      <c r="L8" s="52"/>
      <c r="M8" s="52"/>
    </row>
    <row r="9" spans="1:11" ht="15.75">
      <c r="A9" s="161"/>
      <c r="B9" s="53"/>
      <c r="C9" s="53"/>
      <c r="D9" s="54"/>
      <c r="E9" s="135"/>
      <c r="F9" s="119"/>
      <c r="G9" s="52"/>
      <c r="H9" s="52"/>
      <c r="I9" s="52"/>
      <c r="J9" s="52"/>
      <c r="K9" s="52"/>
    </row>
    <row r="10" spans="1:11" ht="75">
      <c r="A10" s="61"/>
      <c r="B10" s="56"/>
      <c r="C10" s="184" t="s">
        <v>87</v>
      </c>
      <c r="D10" s="57"/>
      <c r="E10" s="136"/>
      <c r="F10" s="121"/>
      <c r="G10" s="52"/>
      <c r="H10" s="52"/>
      <c r="I10" s="52"/>
      <c r="J10" s="52"/>
      <c r="K10" s="52"/>
    </row>
    <row r="11" spans="1:11" ht="15.75">
      <c r="A11" s="61"/>
      <c r="B11" s="56"/>
      <c r="C11" s="56"/>
      <c r="D11" s="57"/>
      <c r="E11" s="136"/>
      <c r="F11" s="121"/>
      <c r="G11" s="52"/>
      <c r="H11" s="52"/>
      <c r="I11" s="52"/>
      <c r="J11" s="52"/>
      <c r="K11" s="52"/>
    </row>
    <row r="12" spans="1:11" ht="15.75">
      <c r="A12" s="61"/>
      <c r="B12" s="56"/>
      <c r="C12" s="56"/>
      <c r="D12" s="57"/>
      <c r="E12" s="136"/>
      <c r="F12" s="121"/>
      <c r="G12" s="52"/>
      <c r="H12" s="52"/>
      <c r="I12" s="52"/>
      <c r="J12" s="52"/>
      <c r="K12" s="52"/>
    </row>
    <row r="13" spans="1:11" ht="15.75">
      <c r="A13" s="61"/>
      <c r="B13" s="56"/>
      <c r="C13" s="56"/>
      <c r="D13" s="57"/>
      <c r="E13" s="136"/>
      <c r="F13" s="121"/>
      <c r="G13" s="52"/>
      <c r="H13" s="52"/>
      <c r="I13" s="52"/>
      <c r="J13" s="52"/>
      <c r="K13" s="52"/>
    </row>
    <row r="14" spans="1:11" ht="15.75">
      <c r="A14" s="61"/>
      <c r="B14" s="56"/>
      <c r="C14" s="56"/>
      <c r="D14" s="57"/>
      <c r="E14" s="136"/>
      <c r="F14" s="121"/>
      <c r="G14" s="52"/>
      <c r="H14" s="52"/>
      <c r="I14" s="52"/>
      <c r="J14" s="52"/>
      <c r="K14" s="52"/>
    </row>
    <row r="15" spans="1:11" ht="15.75">
      <c r="A15" s="61"/>
      <c r="B15" s="162"/>
      <c r="C15" s="162"/>
      <c r="D15" s="59"/>
      <c r="E15" s="136"/>
      <c r="F15" s="121"/>
      <c r="G15" s="60"/>
      <c r="H15" s="52"/>
      <c r="I15" s="52"/>
      <c r="J15" s="52"/>
      <c r="K15" s="52"/>
    </row>
    <row r="16" spans="1:11" ht="15.75">
      <c r="A16" s="61"/>
      <c r="B16" s="57"/>
      <c r="C16" s="62"/>
      <c r="D16" s="62"/>
      <c r="E16" s="136"/>
      <c r="F16" s="121"/>
      <c r="G16" s="60"/>
      <c r="H16" s="52"/>
      <c r="I16" s="52"/>
      <c r="J16" s="52"/>
      <c r="K16" s="52"/>
    </row>
    <row r="17" spans="1:11" ht="15.75">
      <c r="A17" s="61"/>
      <c r="B17" s="56"/>
      <c r="D17" s="57"/>
      <c r="E17" s="136"/>
      <c r="F17" s="121"/>
      <c r="G17" s="52"/>
      <c r="H17" s="52"/>
      <c r="I17" s="52"/>
      <c r="J17" s="52"/>
      <c r="K17" s="52"/>
    </row>
    <row r="18" spans="1:11" ht="15.75">
      <c r="A18" s="61"/>
      <c r="B18" s="56"/>
      <c r="C18" s="56"/>
      <c r="D18" s="57"/>
      <c r="E18" s="136"/>
      <c r="F18" s="121"/>
      <c r="G18" s="52"/>
      <c r="H18" s="52"/>
      <c r="I18" s="52"/>
      <c r="J18" s="52"/>
      <c r="K18" s="52"/>
    </row>
    <row r="19" spans="1:11" ht="15.75">
      <c r="A19" s="61"/>
      <c r="B19" s="56"/>
      <c r="C19" s="56"/>
      <c r="D19" s="57"/>
      <c r="E19" s="136"/>
      <c r="F19" s="121"/>
      <c r="G19" s="52"/>
      <c r="H19" s="52"/>
      <c r="I19" s="52"/>
      <c r="J19" s="52"/>
      <c r="K19" s="52"/>
    </row>
    <row r="20" spans="1:11" ht="15.75">
      <c r="A20" s="61"/>
      <c r="B20" s="56"/>
      <c r="C20" s="56"/>
      <c r="D20" s="57"/>
      <c r="E20" s="137"/>
      <c r="F20" s="121"/>
      <c r="G20" s="52"/>
      <c r="H20" s="52"/>
      <c r="I20" s="52"/>
      <c r="J20" s="52"/>
      <c r="K20" s="52"/>
    </row>
    <row r="21" spans="1:11" ht="15.75">
      <c r="A21" s="61"/>
      <c r="B21" s="56"/>
      <c r="C21" s="56"/>
      <c r="D21" s="57"/>
      <c r="E21" s="137"/>
      <c r="F21" s="121"/>
      <c r="G21" s="52"/>
      <c r="H21" s="64"/>
      <c r="I21" s="52"/>
      <c r="J21" s="52"/>
      <c r="K21" s="52"/>
    </row>
    <row r="22" spans="1:11" ht="15.75">
      <c r="A22" s="61"/>
      <c r="B22" s="57"/>
      <c r="C22" s="57"/>
      <c r="D22" s="57"/>
      <c r="E22" s="137"/>
      <c r="F22" s="121"/>
      <c r="G22" s="52"/>
      <c r="H22" s="52"/>
      <c r="I22" s="52"/>
      <c r="J22" s="52"/>
      <c r="K22" s="52"/>
    </row>
    <row r="23" spans="1:11" ht="15">
      <c r="A23" s="57"/>
      <c r="B23" s="57"/>
      <c r="C23" s="57"/>
      <c r="D23" s="57"/>
      <c r="E23" s="137"/>
      <c r="F23" s="121"/>
      <c r="G23" s="52"/>
      <c r="H23" s="52"/>
      <c r="I23" s="52"/>
      <c r="J23" s="52"/>
      <c r="K23" s="52"/>
    </row>
    <row r="24" spans="1:11" ht="15">
      <c r="A24" s="57"/>
      <c r="B24" s="57"/>
      <c r="C24" s="57"/>
      <c r="D24" s="57"/>
      <c r="E24" s="137"/>
      <c r="F24" s="121"/>
      <c r="G24" s="65"/>
      <c r="H24" s="52"/>
      <c r="I24" s="52"/>
      <c r="J24" s="52"/>
      <c r="K24" s="52"/>
    </row>
    <row r="25" spans="1:11" ht="15">
      <c r="A25" s="123"/>
      <c r="B25" s="123"/>
      <c r="C25" s="123"/>
      <c r="D25" s="163"/>
      <c r="E25" s="138"/>
      <c r="F25" s="125"/>
      <c r="G25" s="52"/>
      <c r="H25" s="52"/>
      <c r="I25" s="52"/>
      <c r="J25" s="52"/>
      <c r="K25" s="52"/>
    </row>
    <row r="26" spans="1:11" ht="15">
      <c r="A26" s="66"/>
      <c r="B26" s="67"/>
      <c r="C26" s="67"/>
      <c r="D26" s="164" t="s">
        <v>35</v>
      </c>
      <c r="E26" s="139">
        <f>SUM(E9:E25)</f>
        <v>0</v>
      </c>
      <c r="F26" s="129">
        <f>SUM(F9:F25)</f>
        <v>0</v>
      </c>
      <c r="G26" s="52"/>
      <c r="H26" s="52"/>
      <c r="I26" s="52"/>
      <c r="J26" s="52"/>
      <c r="K26" s="52"/>
    </row>
  </sheetData>
  <sheetProtection/>
  <printOptions/>
  <pageMargins left="0.7" right="0.7" top="0.75" bottom="0.75" header="0.3" footer="0.3"/>
  <pageSetup orientation="portrait" paperSize="9"/>
  <ignoredErrors>
    <ignoredError sqref="E26:F26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Esther PHJB</dc:creator>
  <cp:keywords/>
  <dc:description/>
  <cp:lastModifiedBy>Rangoato</cp:lastModifiedBy>
  <cp:lastPrinted>2013-10-16T07:49:34Z</cp:lastPrinted>
  <dcterms:created xsi:type="dcterms:W3CDTF">2011-02-03T12:45:10Z</dcterms:created>
  <dcterms:modified xsi:type="dcterms:W3CDTF">2017-02-24T10:02:58Z</dcterms:modified>
  <cp:category/>
  <cp:version/>
  <cp:contentType/>
  <cp:contentStatus/>
</cp:coreProperties>
</file>